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INSUCAN\INSUCAN 2022-2023\Plantillas\"/>
    </mc:Choice>
  </mc:AlternateContent>
  <xr:revisionPtr revIDLastSave="0" documentId="13_ncr:1_{46DB7E47-1FE8-49B5-880A-E30AB93BCBB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Comparación Catálogo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K12" i="5"/>
  <c r="I12" i="5"/>
  <c r="I10" i="5"/>
  <c r="H12" i="5"/>
  <c r="G12" i="5"/>
  <c r="F12" i="5"/>
  <c r="E12" i="5"/>
  <c r="J12" i="5" s="1"/>
  <c r="K10" i="5"/>
  <c r="D10" i="5"/>
  <c r="H10" i="5"/>
  <c r="G10" i="5"/>
  <c r="F10" i="5"/>
  <c r="E10" i="5"/>
  <c r="L6" i="5"/>
  <c r="L12" i="5"/>
  <c r="J10" i="5" l="1"/>
  <c r="L10" i="5"/>
  <c r="D14" i="5"/>
  <c r="E14" i="5"/>
  <c r="F14" i="5"/>
  <c r="G14" i="5"/>
  <c r="H14" i="5"/>
  <c r="I14" i="5"/>
  <c r="K14" i="5"/>
  <c r="J14" i="5" l="1"/>
  <c r="L14" i="5"/>
</calcChain>
</file>

<file path=xl/sharedStrings.xml><?xml version="1.0" encoding="utf-8"?>
<sst xmlns="http://schemas.openxmlformats.org/spreadsheetml/2006/main" count="26" uniqueCount="26">
  <si>
    <t>Infantil 3 años</t>
  </si>
  <si>
    <t>Infantil 4 años</t>
  </si>
  <si>
    <t>Infantil 5 años</t>
  </si>
  <si>
    <t>1º Primaria</t>
  </si>
  <si>
    <t>2º Primaria</t>
  </si>
  <si>
    <t>3º Primaria</t>
  </si>
  <si>
    <t>4º Primaria</t>
  </si>
  <si>
    <t>5º Primaria</t>
  </si>
  <si>
    <t>6º Primaria</t>
  </si>
  <si>
    <t>Maestros Educación Primaria</t>
  </si>
  <si>
    <t>Maestros Educación Infantil</t>
  </si>
  <si>
    <t>Maestros Inglés</t>
  </si>
  <si>
    <t>Maestros Francés</t>
  </si>
  <si>
    <t>Maestros Educación Física</t>
  </si>
  <si>
    <t>Maestros Música</t>
  </si>
  <si>
    <t>Maestros PT</t>
  </si>
  <si>
    <t>Nº grupos</t>
  </si>
  <si>
    <t>Catálago 2002</t>
  </si>
  <si>
    <t>Variación</t>
  </si>
  <si>
    <t>Número total Maestros</t>
  </si>
  <si>
    <t>Incremento Maestros por Número total grupos</t>
  </si>
  <si>
    <t>Comparación entre Catálogo del 2002 con el NUEVO catálogo del 2022</t>
  </si>
  <si>
    <t xml:space="preserve">Elaborado por José Ángel Amador (INSUCAN)   </t>
  </si>
  <si>
    <t>Número grupos</t>
  </si>
  <si>
    <t>Introducir el número de grupos que corresponda a cada nivel</t>
  </si>
  <si>
    <t>Nuevo Catálago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</si>
</sst>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7" fillId="4" borderId="4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4" borderId="7" xfId="0" applyFont="1" applyFill="1" applyBorder="1" applyAlignment="1" applyProtection="1">
      <alignment horizontal="right"/>
      <protection hidden="1"/>
    </xf>
    <xf numFmtId="0" fontId="6" fillId="4" borderId="8" xfId="0" applyFont="1" applyFill="1" applyBorder="1" applyAlignment="1" applyProtection="1">
      <alignment horizontal="right"/>
      <protection hidden="1"/>
    </xf>
    <xf numFmtId="0" fontId="6" fillId="4" borderId="9" xfId="0" applyFont="1" applyFill="1" applyBorder="1" applyAlignment="1" applyProtection="1">
      <alignment horizontal="right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39BE1"/>
      <color rgb="FF89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84F36-AB75-4A60-B1DB-2748B5F32BD6}">
  <dimension ref="A2:M14"/>
  <sheetViews>
    <sheetView tabSelected="1" workbookViewId="0">
      <selection activeCell="F23" sqref="F23"/>
    </sheetView>
  </sheetViews>
  <sheetFormatPr baseColWidth="10" defaultRowHeight="12.75" x14ac:dyDescent="0.2"/>
  <cols>
    <col min="1" max="2" width="11.42578125" style="5"/>
    <col min="3" max="3" width="11.42578125" style="5" customWidth="1"/>
    <col min="4" max="4" width="9.5703125" style="5" customWidth="1"/>
    <col min="5" max="5" width="9.140625" style="5" customWidth="1"/>
    <col min="6" max="6" width="8.140625" style="5" customWidth="1"/>
    <col min="7" max="8" width="8.7109375" style="5" customWidth="1"/>
    <col min="9" max="9" width="7.85546875" style="5" customWidth="1"/>
    <col min="10" max="10" width="8.140625" style="5" customWidth="1"/>
    <col min="11" max="11" width="9.7109375" style="5" customWidth="1"/>
    <col min="12" max="12" width="8.85546875" style="5" customWidth="1"/>
    <col min="13" max="13" width="13.7109375" style="4" bestFit="1" customWidth="1"/>
    <col min="14" max="14" width="8" style="5" customWidth="1"/>
    <col min="15" max="15" width="7.28515625" style="5" customWidth="1"/>
    <col min="16" max="16" width="7.5703125" style="5" customWidth="1"/>
    <col min="17" max="17" width="8.7109375" style="5" customWidth="1"/>
    <col min="18" max="18" width="7.5703125" style="5" customWidth="1"/>
    <col min="19" max="19" width="7.42578125" style="5" customWidth="1"/>
    <col min="20" max="20" width="8.85546875" style="5" customWidth="1"/>
    <col min="21" max="21" width="9" style="5" customWidth="1"/>
    <col min="22" max="22" width="7.7109375" style="5" customWidth="1"/>
    <col min="23" max="23" width="2.140625" style="5" customWidth="1"/>
    <col min="24" max="24" width="11.42578125" style="5"/>
    <col min="25" max="25" width="13.7109375" style="5" bestFit="1" customWidth="1"/>
    <col min="26" max="16384" width="11.42578125" style="5"/>
  </cols>
  <sheetData>
    <row r="2" spans="1:13" ht="18.75" customHeight="1" x14ac:dyDescent="0.25">
      <c r="C2" s="1" t="s">
        <v>21</v>
      </c>
      <c r="D2" s="2"/>
      <c r="E2" s="2"/>
      <c r="F2" s="2"/>
      <c r="G2" s="2"/>
      <c r="H2" s="2"/>
      <c r="I2" s="2"/>
      <c r="J2" s="2"/>
      <c r="K2" s="2"/>
      <c r="L2" s="3"/>
    </row>
    <row r="3" spans="1:13" ht="19.5" customHeight="1" x14ac:dyDescent="0.2">
      <c r="C3" s="6" t="s">
        <v>22</v>
      </c>
      <c r="D3" s="7"/>
      <c r="E3" s="7"/>
      <c r="F3" s="7"/>
      <c r="G3" s="7"/>
      <c r="H3" s="7"/>
      <c r="I3" s="7"/>
      <c r="J3" s="7"/>
      <c r="K3" s="7"/>
      <c r="L3" s="8"/>
    </row>
    <row r="5" spans="1:13" ht="25.5" x14ac:dyDescent="0.2"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23</v>
      </c>
    </row>
    <row r="6" spans="1:13" ht="18.75" customHeight="1" x14ac:dyDescent="0.2">
      <c r="B6" s="23" t="s">
        <v>16</v>
      </c>
      <c r="C6" s="27">
        <v>2</v>
      </c>
      <c r="D6" s="27">
        <v>3</v>
      </c>
      <c r="E6" s="27">
        <v>2</v>
      </c>
      <c r="F6" s="27">
        <v>3</v>
      </c>
      <c r="G6" s="27">
        <v>2</v>
      </c>
      <c r="H6" s="27">
        <v>3</v>
      </c>
      <c r="I6" s="27">
        <v>2</v>
      </c>
      <c r="J6" s="27">
        <v>2</v>
      </c>
      <c r="K6" s="27">
        <v>2</v>
      </c>
      <c r="L6" s="10">
        <f>+C6+D6+E6+F6+G6+H6+I6+J6+K6</f>
        <v>21</v>
      </c>
    </row>
    <row r="7" spans="1:13" ht="18.75" customHeight="1" x14ac:dyDescent="0.2">
      <c r="A7" s="4"/>
      <c r="B7" s="4"/>
      <c r="C7" s="24" t="s">
        <v>24</v>
      </c>
      <c r="D7" s="25"/>
      <c r="E7" s="25"/>
      <c r="F7" s="25"/>
      <c r="G7" s="25"/>
      <c r="H7" s="25"/>
      <c r="I7" s="25"/>
      <c r="J7" s="25"/>
      <c r="K7" s="26"/>
      <c r="L7" s="4"/>
    </row>
    <row r="8" spans="1:13" x14ac:dyDescent="0.2"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45" x14ac:dyDescent="0.2">
      <c r="C9" s="4"/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9</v>
      </c>
      <c r="K9" s="13" t="s">
        <v>20</v>
      </c>
      <c r="L9" s="13" t="s">
        <v>19</v>
      </c>
    </row>
    <row r="10" spans="1:13" x14ac:dyDescent="0.2">
      <c r="B10" s="17" t="s">
        <v>17</v>
      </c>
      <c r="C10" s="18"/>
      <c r="D10" s="14">
        <f>+(C6+D6+E6)+(IF(OR((C6+D6+E6)=5,(C6+D6+E6)=6,(C6+D6+E6)=7,(C6+D6+E6)=8,(C6+D6+E6)=9,(C6+D6+E6)=10),1,IF((C6+D6+E6)&gt;10,2,0)))</f>
        <v>8</v>
      </c>
      <c r="E10" s="14">
        <f>IF(OR((F6+G6+H6+I6+J6+K6)=1,(F6+G6+H6+I6+J6+K6)=2,(F6+G6+H6+I6+J6+K6)=3,(F6+G6+H6+I6+J6+K6)=4,(F6+G6+H6+I6+J6+K6)=5,(F6+G6+H6+I6+J6+K6)=6),1,IF(OR((F6+G6+H6+I6+J6+K6)=7,(F6+G6+H6+I6+J6+K6)=8,(F6+G6+H6+I6+J6+K6)=9,(F6+G6+H6+I6+J6+K6)=10,(F6+G6+H6+I6+J6+K6)=11,(F6+G6+H6+I6+J6+K6)=12),2,IF(OR((F6+G6+H6+I6+J6+K6)=13,(F6+G6+H6+I6+J6+K6)=14,(F6+G6+H6+I6+J6+K6)=15,(F6+G6+H6+I6+J6+K6)=16,(F6+G6+H6+I6+J6+K6)=17,(F6+G6+H6+I6+J6+K6)=18),3,IF((F6+G6+H6+I6+J6+K6)&gt;18,4,0))))</f>
        <v>3</v>
      </c>
      <c r="F10" s="14">
        <f>IF((J6+K6)&gt;1,1,0)</f>
        <v>1</v>
      </c>
      <c r="G10" s="14">
        <f>IF(OR((F6+G6+H6+I6+J6+K6)=2,(F6+G6+H6+I6+J6+K6)=3,(F6+G6+H6+I6+J6+K6)=4,(F6+G6+H6+I6+J6+K6)=5,(F6+G6+H6+I6+J6+K6)=6,(F6+G6+H6+I6+J6+K6)=7,(F6+G6+H6+I6+J6+K6)=8,(F6+G6+H6+I6+J6+K6)=9),1,IF(OR((F6+G6+H6+I6+J6+K6)=10,(F6+G6+H6+I6+J6+K6)=11,(F6+G6+H6+I6+J6+K6)=12,(F6+G6+H6+I6+J6+K6)=13,(F6+G6+H6+I6+J6+K6)=14,(F6+G6+H6+I6+J6+K6)=15,(F6+G6+H6+I6+J6+K6)=16,(F6+G6+H6+I6+J6+K6)=17,(F6+G6+H6+I6+J6+K6)=18),2,IF(OR((F6+G6+H6+I6+J6+K6)=19,(F6+G6+H6+I6+J6+K6)=20,(F6+G6+H6+I6+J6+K6)=21,(F6+G6+H6+I6+J6+K6)=22,(F6+G6+H6+I6+J6+K6)=23,(F6+G6+H6+I6+J6+K6)=24,(F6+G6+H6+I6+J6+K6)=25,(F6+G6+H6+I6+J6+K6)=26,(F6+G6+H6+I6+J6+K6)=27),3,IF((F6+G6+H6+I6+J6+K6)&gt;27,4,0))))</f>
        <v>2</v>
      </c>
      <c r="H10" s="14">
        <f>IF(OR((F6+G6+H6+I6+J6+K6)=4,(F6+G6+H6+I6+J6+K6)=5,(F6+G6+H6+I6+J6+K6)=6,(F6+G6+H6+I6+J6+K6)=7,(F6+G6+H6+I6+J6+K6)=8,(F6+G6+H6+I6+J6+K6)=9,(F6+G6+H6+I6+J6+K6)=10,(F6+G6+H6+I6+J6+K6)=11,(F6+G6+H6+I6+J6+K6)=12,(F6+G6+H6+I6+J6+K6)=13,(F6+G6+H6+I6+J6+K6)=14,(F6+G6+H6+I6+J6+K6)=15,(F6+G6+H6+I6+J6+K6)=16,(F6+G6+H6+I6+J6+K6)=17,(F6+G6+H6+I6+J6+K6)=18),1,IF((F6+G6+H6+I6+J6+K6)&gt;18,2,0))</f>
        <v>1</v>
      </c>
      <c r="I10" s="14">
        <f>IF((C6+D6+E6+F6+G6+H6+I6+J6+K6)&gt;8,1,0)</f>
        <v>1</v>
      </c>
      <c r="J10" s="14">
        <f>(F6+G6+H6+I6+J6+K6)-E10-F10-G10-H10</f>
        <v>7</v>
      </c>
      <c r="K10" s="14">
        <f>(IF(OR((C6+D6+E6+F6+G6+H6+I6+J6+K6)=4,(C6+D6+E6+F6+G6+H6+I6+J6+K6)=5),1.5,IF(OR((C6+D6+E6+F6+G6+H6+I6+J6+K6)=6,(C6+D6+E6+F6+G6+H6+I6+J6+K6)=7),2,IF((C6+D6+E6+F6+G6+H6+I6+J6+K6)=8,3,IF(OR((C6+D6+E6+F6+G6+H6+I6+J6+K6)=9,(C6+D6+E6+F6+G6+H6+I6+J6+K6)=10,(C6+D6+E6+F6+G6+H6+I6+J6+K6)=11,(C6+D6+E6+F6+G6+H6+I6+J6+K6)=12,(C6+D6+E6+F6+G6+H6+I6+J6+K6)=13,(C6+D6+E6+F6+G6+H6+I6+J6+K6)=14),4,IF(OR((C6+D6+E6+F6+G6+H6+I6+J6+K6)=15,(C6+D6+E6+F6+G6+H6+I6+J6+K6)=16,(C6+D6+E6+F6+G6+H6+I6+J6+K6)=17),5,IF(OR((C6+D6+E6+F6+G6+H6+I6+J6+K6)=18,(C6+D6+E6+F6+G6+H6+I6+J6+K6)=19,(C6+D6+E6+F6+G6+H6+I6+J6+K6)=20,(C6+D6+E6+F6+G6+H6+I6+J6+K6)=21,(C6+D6+E6+F6+G6+H6+I6+J6+K6)=22,(C6+D6+E6+F6+G6+H6+I6+J6+K6)=23),6,IF(OR((C6+D6+E6+F6+G6+H6+I6+J6+K6)=24,(C6+D6+E6+F6+G6+H6+I6+J6+K6)=25,(C6+D6+E6+F6+G6+H6+I6+J6+K6)=26),7,IF(OR((C6+D6+E6+F6+G6+H6+I6+J6+K6)=27,(C6+D6+E6+F6+G6+H6+I6+J6+K6)=28,(C6+D6+E6+F6+G6+H6+I6+J6+K6)=29,(C6+D6+E6+F6+G6+H6+I6+J6+K6)=30,(C6+D6+E6+F6+G6+H6+I6+J6+K6)=31,(C6+D6+E6+F6+G6+H6+I6+J6+K6)=32,(C6+D6+E6+F6+G6+H6+I6+J6+K6)=33),8,IF(OR((C6+D6+E6+F6+G6+H6+I6+J6+K6)=34,(C6+D6+E6+F6+G6+H6+I6+J6+K6)=35,(C6+D6+E6+F6+G6+H6+I6+J6+K6)=36,(C6+D6+E6+F6+G6+H6+I6+J6+K6)=37),9,IF((C6+D6+E6+F6+G6+H6+I6+J6+K6)&gt;37,10,0)))))))))))-((IF(OR((C6+D6+E6)=5,(C6+D6+E6)=6,(C6+D6+E6)=7,(C6+D6+E6)=8,(C6+D6+E6)=9,(C6+D6+E6)=10),1,IF((C6+D6+E6)&gt;10,2,0))))</f>
        <v>5</v>
      </c>
      <c r="L10" s="14">
        <f>+D10+E10+F10+G10+H10+I10+J10+K10</f>
        <v>28</v>
      </c>
    </row>
    <row r="11" spans="1:13" ht="3" customHeight="1" x14ac:dyDescent="0.2">
      <c r="M11" s="5"/>
    </row>
    <row r="12" spans="1:13" x14ac:dyDescent="0.2">
      <c r="B12" s="19" t="s">
        <v>25</v>
      </c>
      <c r="C12" s="20"/>
      <c r="D12" s="15">
        <f>(C6+D6+E6)+(IF(OR((C6+D6+E6)=4,(C6+D6+E6)=5,(C6+D6+E6)=6,(C6+D6+E6)=7,(C6+D6+E6)=8),1,IF((C6+D6+E6)&gt;8,2,0)))</f>
        <v>8</v>
      </c>
      <c r="E12" s="15">
        <f>IF(OR((F6+G6+H6+I6+J6+K6)=3,(F6+G6+H6+I6+J6+K6)=4,(F6+G6+H6+I6+J6+K6)=5),1,IF(OR((F6+G6+H6+I6+J6+K6)=6,(F6+G6+H6+I6+J6+K6)=7,(F6+G6+H6+I6+J6+K6)=8,(F6+G6+H6+I6+J6+K6)=9,(F6+G6+H6+I6+J6+K6)=10),2,IF(OR((F6+G6+H6+I6+J6+K6)=11,(F6+G6+H6+I6+J6+K6)=12,(F6+G6+H6+I6+J6+K6)=13,(F6+G6+H6+I6+J6+K6)=14,(F6+G6+H6+I6+J6+K6)=15),3,IF(OR((F6+G6+H6+I6+J6+K6)=16,(F6+G6+H6+I6+J6+K6)=17,(F6+G6+H6+I6+J6+K6)=18,(F6+G6+H6+I6+J6+K6)=19,(F6+G6+H6+I6+J6+K6)=20),4,IF(OR((F6+G6+H6+I6+J6+K6)=21,(F6+G6+H6+I6+J6+K6)=22,(F6+G6+H6+I6+J6+K6)=23,(F6+G6+H6+I6+J6+K6)=24,(F6+G6+H6+I6+J6+K6)=25),5,IF((F6+G6+H6+I6+J6+K6)&gt;25,6,0))))))</f>
        <v>3</v>
      </c>
      <c r="F12" s="15">
        <f>IF((J6+K6)&gt;1,1,0)</f>
        <v>1</v>
      </c>
      <c r="G12" s="15">
        <f>IF(OR((F6+G6+H6+I6+J6+K6)=4,(F6+G6+H6+I6+J6+K6)=5,(F6+G6+H6+I6+J6+K6)=6),1,IF(OR((F6+G6+H6+I6+J6+K6)=7,(F6+G6+H6+I6+J6+K6)=8,(F6+G6+H6+I6+J6+K6)=9,(F6+G6+H6+I6+J6+K6)=10,(F6+G6+H6+I6+J6+K6)=11,(F6+G6+H6+I6+J6+K6)=12),2,IF(OR((F6+G6+H6+I6+J6+K6)=13,(F6+G6+H6+I6+J6+K6)=14,(F6+G6+H6+I6+J6+K6)=15,(F6+G6+H6+I6+J6+K6)=16,(F6+G6+H6+I6+J6+K6)=17,(F6+G6+H6+I6+J6+K6)=18),3,IF((F6+G6+H6+I6+J6+K6)&gt;18,4,0))))</f>
        <v>3</v>
      </c>
      <c r="H12" s="15">
        <f>IF(OR((F6+G6+H6+I6+J6+K6)=4,(F6+G6+H6+I6+J6+K6)=5,(F6+G6+H6+I6+J6+K6)=6,(F6+G6+H6+I6+J6+K6)=7,(F6+G6+H6+I6+J6+K6)=8,(F6+G6+H6+I6+J6+K6)=9,(F6+G6+H6+I6+J6+K6)=10,(F6+G6+H6+I6+J6+K6)=11,(F6+G6+H6+I6+J6+K6)=12,(F6+G6+H6+I6+J6+K6)=13,(F6+G6+H6+I6+J6+K6)=14,(F6+G6+H6+I6+J6+K6)=15,(F6+G6+H6+I6+J6+K6)=16,(F6+G6+H6+I6+J6+K6)=17),1,IF((F6+G6+H6+I6+J6+K6)&gt;17,2,0))</f>
        <v>1</v>
      </c>
      <c r="I12" s="15">
        <f>IF(OR((C6+D6+E6+F6+G6+H6+I6+J6+K6)=8,(C6+D6+E6+F6+G6+H6+I6+J6+K6)=9,(C6+D6+E6+F6+G6+H6+I6+J6+K6)=10,(C6+D6+E6+F6+G6+H6+I6+J6+K6)=11,(C6+D6+E6+F6+G6+H6+I6+J6+K6)=12,(C6+D6+E6+F6+G6+H6+I6+J6+K6)=13,(C6+D6+E6+F6+G6+H6+I6+J6+K6)=14,(C6+D6+E6+F6+G6+H6+I6+J6+K6)=15,(C6+D6+E6+F6+G6+H6+I6+J6+K6)=16),1,IF(OR((C6+D6+E6+F6+G6+H6+I6+J6+K6)=17,(C6+D6+E6+F6+G6+H6+I6+J6+K6)=18,(C6+D6+E6+F6+G6+H6+I6+J6+K6)=19,(C6+D6+E6+F6+G6+H6+I6+J6+K6)=20,(C6+D6+E6+F6+G6+H6+I6+J6+K6)=21,(C6+D6+E6+F6+G6+H6+I6+J6+K6)=22,(C6+D6+E6+F6+G6+H6+I6+J6+K6)=23,(C6+D6+E6+F6+G6+H6+I6+J6+K6)=24,(C6+D6+E6+F6+G6+H6+I6+J6+K6)=25),2,IF((C6+D6+E6+F6+G6+H6+I6+J6+K6)&gt;25,3,0)))</f>
        <v>2</v>
      </c>
      <c r="J12" s="15">
        <f>(F6+G6+H6+I6+J6+K6)-E12-F12-G12-H12</f>
        <v>6</v>
      </c>
      <c r="K12" s="15">
        <f>(IF(OR((C6+D6+E6+F6+G6+H6+I6+J6+K6)=4,(C6+D6+E6+F6+G6+H6+I6+J6+K6)=5),2,IF(OR((C6+D6+E6+F6+G6+H6+I6+J6+K6)=6,(C6+D6+E6+F6+G6+H6+I6+J6+K6)=7),3,IF((C6+D6+E6+F6+G6+H6+I6+J6+K6)=8,4,IF((C6+D6+E6+F6+G6+H6+I6+J6+K6)=9,5.5,IF(OR((C6+D6+E6+F6+G6+H6+I6+J6+K6)=10,(C6+D6+E6+F6+G6+H6+I6+J6+K6)=11,(C6+D6+E6+F6+G6+H6+I6+J6+K6)=12,(C6+D6+E6+F6+G6+H6+I6+J6+K6)=13,(C6+D6+E6+F6+G6+H6+I6+J6+K6)=14,(C6+D6+E6+F6+G6+H6+I6+J6+K6)=15,(C6+D6+E6+F6+G6+H6+I6+J6+K6)=16),6,IF((C6+D6+E6+F6+G6+H6+I6+J6+K6)=17,7,IF(OR((C6+D6+E6+F6+G6+H6+I6+J6+K6)=18,(C6+D6+E6+F6+G6+H6+I6+J6+K6)=19,(C6+D6+E6+F6+G6+H6+I6+J6+K6)=20,(C6+D6+E6+F6+G6+H6+I6+J6+K6)=21,(C6+D6+E6+F6+G6+H6+I6+J6+K6)=22,(C6+D6+E6+F6+G6+H6+I6+J6+K6)=23),8,IF(OR((C6+D6+E6+F6+G6+H6+I6+J6+K6)=24,(C6+D6+E6+F6+G6+H6+I6+J6+K6)=25),9,IF((C6+D6+E6+F6+G6+H6+I6+J6+K6)=26,10,IF(OR((C6+D6+E6+F6+G6+H6+I6+J6+K6)=27,(C6+D6+E6+F6+G6+H6+I6+J6+K6)=28,(C6+D6+E6+F6+G6+H6+I6+J6+K6)=29,(C6+D6+E6+F6+G6+H6+I6+J6+K6)=30,(C6+D6+E6+F6+G6+H6+I6+J6+K6)=31,(C6+D6+E6+F6+G6+H6+I6+J6+K6)=32,(C6+D6+E6+F6+G6+H6+I6+J6+K6)=33),11,IF(OR((C6+D6+E6+F6+G6+H6+I6+J6+K6)=34,(C6+D6+E6+F6+G6+H6+I6+J6+K6)=35,(C6+D6+E6+F6+G6+H6+I6+J6+K6)=36,(C6+D6+E6+F6+G6+H6+I6+J6+K6)=37),12,IF((C6+D6+E6+F6+G6+H6+I6+J6+K6)&gt;37,13,0)))))))))))))</f>
        <v>8</v>
      </c>
      <c r="L12" s="15">
        <f>+D12+E12+F12+G12+H12+I12+J12+K12</f>
        <v>32</v>
      </c>
    </row>
    <row r="13" spans="1:13" ht="4.5" customHeight="1" x14ac:dyDescent="0.2">
      <c r="M13" s="5"/>
    </row>
    <row r="14" spans="1:13" x14ac:dyDescent="0.2">
      <c r="B14" s="21" t="s">
        <v>18</v>
      </c>
      <c r="C14" s="22"/>
      <c r="D14" s="16">
        <f>+D12-D10</f>
        <v>0</v>
      </c>
      <c r="E14" s="16">
        <f t="shared" ref="E14:L14" si="0">+E12-E10</f>
        <v>0</v>
      </c>
      <c r="F14" s="16">
        <f t="shared" si="0"/>
        <v>0</v>
      </c>
      <c r="G14" s="16">
        <f t="shared" si="0"/>
        <v>1</v>
      </c>
      <c r="H14" s="16">
        <f t="shared" si="0"/>
        <v>0</v>
      </c>
      <c r="I14" s="16">
        <f t="shared" si="0"/>
        <v>1</v>
      </c>
      <c r="J14" s="16">
        <f t="shared" si="0"/>
        <v>-1</v>
      </c>
      <c r="K14" s="16">
        <f t="shared" si="0"/>
        <v>3</v>
      </c>
      <c r="L14" s="16">
        <f t="shared" si="0"/>
        <v>4</v>
      </c>
    </row>
  </sheetData>
  <sheetProtection algorithmName="SHA-512" hashValue="Ii1ux8yXJOr5Xsd9N/kfrpDozHpQ2Iq/ap4y4SDQChxmIo5dN7ohan2OKErgtnGtFiMu69uHjy1YxL6KIEamiA==" saltValue="W4PWzqBif54Ntn3vWXFtrA==" spinCount="100000" sheet="1" objects="1" scenarios="1"/>
  <mergeCells count="6">
    <mergeCell ref="B10:C10"/>
    <mergeCell ref="B12:C12"/>
    <mergeCell ref="B14:C14"/>
    <mergeCell ref="C7:K7"/>
    <mergeCell ref="C2:L2"/>
    <mergeCell ref="C3:L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Comparación 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INSUCAN</dc:creator>
  <cp:lastModifiedBy>insucan</cp:lastModifiedBy>
  <cp:lastPrinted>2011-09-04T20:52:42Z</cp:lastPrinted>
  <dcterms:created xsi:type="dcterms:W3CDTF">2001-05-03T19:45:43Z</dcterms:created>
  <dcterms:modified xsi:type="dcterms:W3CDTF">2022-06-23T22:19:48Z</dcterms:modified>
</cp:coreProperties>
</file>