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440" windowHeight="9780" activeTab="0"/>
  </bookViews>
  <sheets>
    <sheet name="Horario Secundaria 2012 2013" sheetId="1" r:id="rId1"/>
  </sheets>
  <definedNames/>
  <calcPr fullCalcOnLoad="1"/>
</workbook>
</file>

<file path=xl/sharedStrings.xml><?xml version="1.0" encoding="utf-8"?>
<sst xmlns="http://schemas.openxmlformats.org/spreadsheetml/2006/main" count="24" uniqueCount="21">
  <si>
    <t>Reunión Departamento</t>
  </si>
  <si>
    <t>Total de horas de Periodicidad fija a efectos de Cómputo Horario</t>
  </si>
  <si>
    <t>Horas lectivas y otras horas computadas como lectivas</t>
  </si>
  <si>
    <t xml:space="preserve"> </t>
  </si>
  <si>
    <t>Elaborado por DOCENTES DE CANARIAS-INSUCAN</t>
  </si>
  <si>
    <t>Situaciones en que el HORARIO ERRONEO se puede arreglar ponderando las horas complementarias.</t>
  </si>
  <si>
    <t>Horas lectivas semanales SIN ponderación. Las horas lectivas del 1º curso y las actividades o funciones con consideración de horas lectivas</t>
  </si>
  <si>
    <t>OPCIÓN DE PONDERAR LAS COMPLEMENTARIAS PARA ARREGLAR HORARIO ERRONEO</t>
  </si>
  <si>
    <t>HORARIO DE UN PROFESOR DE CICLOS FORMATIVOS</t>
  </si>
  <si>
    <t xml:space="preserve">1º y 2º Trimestre. Horario de Periodicidad Fija </t>
  </si>
  <si>
    <t xml:space="preserve">3º Trimestre. Horario de Periodicidad Fija </t>
  </si>
  <si>
    <t>Incluida la Reunión de Departamento</t>
  </si>
  <si>
    <t xml:space="preserve">  - Horas lectivas</t>
  </si>
  <si>
    <t xml:space="preserve">  - Complemantarias 1º y 2º trimestre Ponderado</t>
  </si>
  <si>
    <t>Horario PONDERADO lectivas</t>
  </si>
  <si>
    <t>Introducir el número REAL de horas de 2º curso que se imparten solo en el 1º y 2º trimestre</t>
  </si>
  <si>
    <t>Introducir el número de horas que se imparten en el 1º, 2º y 3º trimestre</t>
  </si>
  <si>
    <t>Compensación (decuento) de 1 hora complementaria por cada hora lectiva por encima de las 20 horas</t>
  </si>
  <si>
    <r>
      <rPr>
        <b/>
        <u val="single"/>
        <sz val="11"/>
        <color indexed="8"/>
        <rFont val="Calibri"/>
        <family val="2"/>
      </rPr>
      <t>Formación Profesional:</t>
    </r>
    <r>
      <rPr>
        <sz val="11"/>
        <color theme="1"/>
        <rFont val="Calibri"/>
        <family val="2"/>
      </rPr>
      <t xml:space="preserve"> Horas lectivas semanales CON ponderación. Las horas lectivas del 2º curso de los ciclos de dos cursos, que los alumnos realizan la FCT en el tercer trimestre. (Recla de los dos tercios)</t>
    </r>
  </si>
  <si>
    <t>Las horas de formación profesional con ponderación que deberían aparecer en el CalPlan (Recla de los dos tercios) son:</t>
  </si>
  <si>
    <t xml:space="preserve">  - Complemantarias 3º trimestre Ponderado</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</si>
</sst>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00"/>
    <numFmt numFmtId="167" formatCode="0.000000"/>
    <numFmt numFmtId="168" formatCode="0.00000"/>
    <numFmt numFmtId="169" formatCode="0.0000"/>
  </numFmts>
  <fonts count="47">
    <font>
      <sz val="11"/>
      <color theme="1"/>
      <name val="Calibri"/>
      <family val="2"/>
    </font>
    <font>
      <sz val="11"/>
      <color indexed="8"/>
      <name val="Calibri"/>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6"/>
      <color indexed="9"/>
      <name val="Calibri"/>
      <family val="2"/>
    </font>
    <font>
      <b/>
      <sz val="13"/>
      <color indexed="8"/>
      <name val="Calibri"/>
      <family val="2"/>
    </font>
    <font>
      <b/>
      <sz val="14"/>
      <color indexed="8"/>
      <name val="Calibri"/>
      <family val="2"/>
    </font>
    <font>
      <b/>
      <sz val="12"/>
      <color indexed="8"/>
      <name val="Calibri"/>
      <family val="2"/>
    </font>
    <font>
      <sz val="12"/>
      <color indexed="8"/>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26"/>
      <color theme="0"/>
      <name val="Calibri"/>
      <family val="2"/>
    </font>
    <font>
      <b/>
      <sz val="13"/>
      <color theme="1"/>
      <name val="Calibri"/>
      <family val="2"/>
    </font>
    <font>
      <b/>
      <sz val="12"/>
      <color theme="1"/>
      <name val="Calibri"/>
      <family val="2"/>
    </font>
    <font>
      <b/>
      <sz val="14"/>
      <color theme="1"/>
      <name val="Calibri"/>
      <family val="2"/>
    </font>
    <font>
      <sz val="12"/>
      <color theme="1"/>
      <name val="Calibri"/>
      <family val="2"/>
    </font>
    <font>
      <b/>
      <sz val="16"/>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D961"/>
        <bgColor indexed="64"/>
      </patternFill>
    </fill>
    <fill>
      <patternFill patternType="solid">
        <fgColor rgb="FFFFFF99"/>
        <bgColor indexed="64"/>
      </patternFill>
    </fill>
    <fill>
      <patternFill patternType="solid">
        <fgColor rgb="FFFFFF2D"/>
        <bgColor indexed="64"/>
      </patternFill>
    </fill>
    <fill>
      <patternFill patternType="solid">
        <fgColor rgb="FFABC674"/>
        <bgColor indexed="64"/>
      </patternFill>
    </fill>
    <fill>
      <patternFill patternType="solid">
        <fgColor rgb="FFFFC000"/>
        <bgColor indexed="64"/>
      </patternFill>
    </fill>
    <fill>
      <patternFill patternType="solid">
        <fgColor theme="9" tint="-0.24997000396251678"/>
        <bgColor indexed="64"/>
      </patternFill>
    </fill>
    <fill>
      <patternFill patternType="solid">
        <fgColor rgb="FF00B05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style="thin"/>
    </border>
    <border>
      <left style="medium"/>
      <right style="thin"/>
      <top style="thin"/>
      <bottom style="medium"/>
    </border>
    <border>
      <left style="thin"/>
      <right>
        <color indexed="63"/>
      </right>
      <top style="thin"/>
      <bottom style="thin"/>
    </border>
    <border>
      <left style="medium"/>
      <right style="thin"/>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6">
    <xf numFmtId="0" fontId="0" fillId="0" borderId="0" xfId="0" applyFont="1" applyAlignment="1">
      <alignment/>
    </xf>
    <xf numFmtId="0" fontId="0" fillId="0" borderId="0" xfId="0" applyAlignment="1" applyProtection="1">
      <alignment/>
      <protection hidden="1"/>
    </xf>
    <xf numFmtId="0" fontId="0" fillId="0" borderId="0" xfId="0" applyAlignment="1" applyProtection="1">
      <alignment horizontal="left" vertical="center" wrapText="1"/>
      <protection hidden="1"/>
    </xf>
    <xf numFmtId="0" fontId="0" fillId="0" borderId="10" xfId="0" applyBorder="1" applyAlignment="1" applyProtection="1">
      <alignment horizontal="center" vertical="center"/>
      <protection hidden="1"/>
    </xf>
    <xf numFmtId="0" fontId="41" fillId="33" borderId="0" xfId="0" applyFont="1" applyFill="1" applyAlignment="1" applyProtection="1">
      <alignment horizontal="center"/>
      <protection hidden="1"/>
    </xf>
    <xf numFmtId="0" fontId="0" fillId="34" borderId="11" xfId="0" applyFill="1" applyBorder="1" applyAlignment="1" applyProtection="1">
      <alignment horizontal="left" vertical="center" wrapText="1"/>
      <protection hidden="1"/>
    </xf>
    <xf numFmtId="0" fontId="0" fillId="35" borderId="12" xfId="0" applyFill="1" applyBorder="1" applyAlignment="1" applyProtection="1">
      <alignment horizontal="left" vertical="center" wrapText="1"/>
      <protection hidden="1"/>
    </xf>
    <xf numFmtId="0" fontId="0" fillId="35" borderId="10" xfId="0" applyFill="1" applyBorder="1" applyAlignment="1" applyProtection="1">
      <alignment horizontal="left" vertical="center" wrapText="1"/>
      <protection hidden="1"/>
    </xf>
    <xf numFmtId="2" fontId="0" fillId="36" borderId="10" xfId="0" applyNumberFormat="1" applyFill="1" applyBorder="1" applyAlignment="1" applyProtection="1">
      <alignment horizontal="center" vertical="center"/>
      <protection hidden="1"/>
    </xf>
    <xf numFmtId="0" fontId="0" fillId="36" borderId="10" xfId="0" applyFill="1" applyBorder="1" applyAlignment="1" applyProtection="1">
      <alignment horizontal="center" vertical="center"/>
      <protection hidden="1"/>
    </xf>
    <xf numFmtId="0" fontId="0" fillId="35" borderId="10" xfId="0" applyFill="1" applyBorder="1" applyAlignment="1" applyProtection="1">
      <alignment horizontal="center" vertical="center" wrapText="1"/>
      <protection hidden="1"/>
    </xf>
    <xf numFmtId="0" fontId="42" fillId="0" borderId="13" xfId="0" applyFont="1" applyBorder="1" applyAlignment="1" applyProtection="1">
      <alignment horizontal="center" vertical="center"/>
      <protection locked="0"/>
    </xf>
    <xf numFmtId="0" fontId="0" fillId="34" borderId="14" xfId="0" applyFill="1" applyBorder="1" applyAlignment="1" applyProtection="1">
      <alignment horizontal="left" vertical="center" wrapText="1"/>
      <protection hidden="1"/>
    </xf>
    <xf numFmtId="2" fontId="0" fillId="36" borderId="15" xfId="0" applyNumberFormat="1" applyFill="1" applyBorder="1" applyAlignment="1" applyProtection="1">
      <alignment horizontal="center" vertical="center"/>
      <protection hidden="1"/>
    </xf>
    <xf numFmtId="0" fontId="0" fillId="19" borderId="16" xfId="0" applyFill="1" applyBorder="1" applyAlignment="1" applyProtection="1">
      <alignment horizontal="left" vertical="center" wrapText="1"/>
      <protection hidden="1"/>
    </xf>
    <xf numFmtId="2" fontId="0" fillId="19" borderId="13" xfId="0" applyNumberFormat="1" applyFill="1" applyBorder="1" applyAlignment="1" applyProtection="1">
      <alignment horizontal="center" vertical="center" wrapText="1"/>
      <protection hidden="1"/>
    </xf>
    <xf numFmtId="0" fontId="42" fillId="0" borderId="17" xfId="0" applyFont="1" applyBorder="1" applyAlignment="1" applyProtection="1">
      <alignment horizontal="center" vertical="center"/>
      <protection locked="0"/>
    </xf>
    <xf numFmtId="0" fontId="0" fillId="9" borderId="12" xfId="0" applyFill="1" applyBorder="1" applyAlignment="1" applyProtection="1">
      <alignment horizontal="left" vertical="center" wrapText="1"/>
      <protection hidden="1"/>
    </xf>
    <xf numFmtId="2" fontId="0" fillId="9" borderId="10" xfId="0" applyNumberFormat="1" applyFill="1" applyBorder="1" applyAlignment="1" applyProtection="1">
      <alignment horizontal="center" vertical="center"/>
      <protection hidden="1"/>
    </xf>
    <xf numFmtId="2" fontId="0" fillId="37" borderId="10" xfId="0" applyNumberFormat="1" applyFill="1" applyBorder="1" applyAlignment="1" applyProtection="1">
      <alignment horizontal="center" vertical="center"/>
      <protection hidden="1"/>
    </xf>
    <xf numFmtId="0" fontId="0" fillId="14" borderId="12" xfId="0" applyFill="1" applyBorder="1" applyAlignment="1" applyProtection="1">
      <alignment horizontal="left" vertical="center" wrapText="1"/>
      <protection hidden="1"/>
    </xf>
    <xf numFmtId="2" fontId="0" fillId="14" borderId="10" xfId="0" applyNumberFormat="1" applyFill="1" applyBorder="1" applyAlignment="1" applyProtection="1">
      <alignment horizontal="center" vertical="center"/>
      <protection hidden="1"/>
    </xf>
    <xf numFmtId="0" fontId="0" fillId="14" borderId="10" xfId="0" applyFill="1" applyBorder="1" applyAlignment="1" applyProtection="1">
      <alignment horizontal="center"/>
      <protection hidden="1"/>
    </xf>
    <xf numFmtId="1" fontId="0" fillId="14" borderId="10" xfId="0" applyNumberFormat="1" applyFill="1" applyBorder="1" applyAlignment="1" applyProtection="1">
      <alignment horizontal="center" vertical="center"/>
      <protection hidden="1"/>
    </xf>
    <xf numFmtId="0" fontId="43" fillId="38" borderId="18" xfId="0" applyFont="1" applyFill="1" applyBorder="1" applyAlignment="1" applyProtection="1">
      <alignment horizontal="center"/>
      <protection hidden="1"/>
    </xf>
    <xf numFmtId="0" fontId="43" fillId="38" borderId="19" xfId="0" applyFont="1" applyFill="1" applyBorder="1" applyAlignment="1" applyProtection="1">
      <alignment horizontal="center"/>
      <protection hidden="1"/>
    </xf>
    <xf numFmtId="0" fontId="44" fillId="38" borderId="0" xfId="0" applyFont="1" applyFill="1" applyAlignment="1" applyProtection="1">
      <alignment horizontal="center"/>
      <protection hidden="1"/>
    </xf>
    <xf numFmtId="0" fontId="45" fillId="19" borderId="14" xfId="0" applyFont="1" applyFill="1" applyBorder="1" applyAlignment="1" applyProtection="1">
      <alignment horizontal="center" wrapText="1"/>
      <protection hidden="1"/>
    </xf>
    <xf numFmtId="0" fontId="45" fillId="19" borderId="17" xfId="0" applyFont="1" applyFill="1" applyBorder="1" applyAlignment="1" applyProtection="1">
      <alignment horizontal="center" wrapText="1"/>
      <protection hidden="1"/>
    </xf>
    <xf numFmtId="0" fontId="0" fillId="39" borderId="18" xfId="0" applyFill="1" applyBorder="1" applyAlignment="1" applyProtection="1">
      <alignment horizontal="center"/>
      <protection hidden="1"/>
    </xf>
    <xf numFmtId="0" fontId="0" fillId="39" borderId="19" xfId="0" applyFill="1" applyBorder="1" applyAlignment="1" applyProtection="1">
      <alignment horizontal="center"/>
      <protection hidden="1"/>
    </xf>
    <xf numFmtId="0" fontId="40" fillId="14" borderId="12" xfId="0" applyFont="1" applyFill="1" applyBorder="1" applyAlignment="1" applyProtection="1">
      <alignment horizontal="left" vertical="center" wrapText="1"/>
      <protection hidden="1"/>
    </xf>
    <xf numFmtId="2" fontId="0" fillId="40" borderId="10" xfId="0" applyNumberFormat="1" applyFill="1" applyBorder="1" applyAlignment="1" applyProtection="1">
      <alignment horizontal="center" vertical="center"/>
      <protection hidden="1"/>
    </xf>
    <xf numFmtId="0" fontId="40" fillId="38" borderId="10" xfId="0" applyFont="1" applyFill="1" applyBorder="1" applyAlignment="1" applyProtection="1">
      <alignment horizontal="left" vertical="center" wrapText="1"/>
      <protection hidden="1"/>
    </xf>
    <xf numFmtId="2" fontId="0" fillId="38" borderId="10" xfId="0" applyNumberFormat="1" applyFill="1" applyBorder="1" applyAlignment="1" applyProtection="1">
      <alignment horizontal="center" vertical="center"/>
      <protection hidden="1"/>
    </xf>
    <xf numFmtId="0" fontId="0" fillId="38" borderId="10" xfId="0" applyFill="1" applyBorder="1" applyAlignment="1" applyProtection="1">
      <alignment horizontal="left" vertical="center" wrapText="1"/>
      <protection hidden="1"/>
    </xf>
    <xf numFmtId="0" fontId="0" fillId="38" borderId="10" xfId="0" applyFill="1" applyBorder="1" applyAlignment="1" applyProtection="1">
      <alignment horizontal="center"/>
      <protection hidden="1"/>
    </xf>
    <xf numFmtId="1" fontId="0" fillId="38" borderId="10" xfId="0" applyNumberFormat="1" applyFill="1" applyBorder="1" applyAlignment="1" applyProtection="1">
      <alignment horizontal="center" vertical="center"/>
      <protection hidden="1"/>
    </xf>
    <xf numFmtId="0" fontId="0" fillId="38" borderId="10" xfId="0" applyFill="1" applyBorder="1" applyAlignment="1" applyProtection="1">
      <alignment vertical="center" wrapText="1"/>
      <protection hidden="1"/>
    </xf>
    <xf numFmtId="0" fontId="0" fillId="38" borderId="10" xfId="0" applyFill="1" applyBorder="1" applyAlignment="1" applyProtection="1">
      <alignment vertical="center"/>
      <protection hidden="1"/>
    </xf>
    <xf numFmtId="0" fontId="0" fillId="0" borderId="20" xfId="0" applyBorder="1" applyAlignment="1" applyProtection="1">
      <alignment/>
      <protection hidden="1"/>
    </xf>
    <xf numFmtId="0" fontId="46" fillId="0" borderId="15" xfId="0" applyFont="1" applyBorder="1" applyAlignment="1" applyProtection="1">
      <alignment horizontal="center" wrapText="1"/>
      <protection hidden="1"/>
    </xf>
    <xf numFmtId="0" fontId="46" fillId="0" borderId="21" xfId="0" applyFont="1" applyBorder="1" applyAlignment="1" applyProtection="1">
      <alignment horizontal="center" wrapText="1"/>
      <protection hidden="1"/>
    </xf>
    <xf numFmtId="0" fontId="46" fillId="0" borderId="22" xfId="0" applyFont="1" applyBorder="1" applyAlignment="1" applyProtection="1">
      <alignment horizontal="center" wrapText="1"/>
      <protection hidden="1"/>
    </xf>
    <xf numFmtId="0" fontId="43" fillId="40" borderId="12" xfId="0" applyFont="1" applyFill="1" applyBorder="1" applyAlignment="1" applyProtection="1">
      <alignment horizontal="left" vertical="center" wrapText="1"/>
      <protection hidden="1"/>
    </xf>
    <xf numFmtId="0" fontId="0" fillId="41" borderId="10" xfId="0" applyFill="1" applyBorder="1" applyAlignment="1" applyProtection="1">
      <alignment horizontal="center"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37"/>
  <sheetViews>
    <sheetView tabSelected="1" zoomScalePageLayoutView="0" workbookViewId="0" topLeftCell="A1">
      <selection activeCell="C5" sqref="C5"/>
    </sheetView>
  </sheetViews>
  <sheetFormatPr defaultColWidth="11.421875" defaultRowHeight="15"/>
  <cols>
    <col min="1" max="1" width="11.421875" style="1" customWidth="1"/>
    <col min="2" max="2" width="69.421875" style="1" customWidth="1"/>
    <col min="3" max="3" width="11.8515625" style="1" customWidth="1"/>
    <col min="4" max="4" width="1.57421875" style="1" customWidth="1"/>
    <col min="5" max="5" width="36.00390625" style="1" customWidth="1"/>
    <col min="6" max="6" width="14.28125" style="1" customWidth="1"/>
    <col min="7" max="7" width="15.00390625" style="1" bestFit="1" customWidth="1"/>
    <col min="8" max="8" width="19.421875" style="1" customWidth="1"/>
    <col min="9" max="9" width="13.8515625" style="1" bestFit="1" customWidth="1"/>
    <col min="10" max="10" width="18.00390625" style="1" customWidth="1"/>
    <col min="11" max="11" width="12.140625" style="1" bestFit="1" customWidth="1"/>
    <col min="12" max="12" width="20.8515625" style="1" customWidth="1"/>
    <col min="13" max="13" width="15.28125" style="1" customWidth="1"/>
    <col min="14" max="14" width="15.00390625" style="1" bestFit="1" customWidth="1"/>
    <col min="15" max="16384" width="11.421875" style="1" customWidth="1"/>
  </cols>
  <sheetData>
    <row r="2" spans="1:5" ht="21" customHeight="1">
      <c r="A2" s="40"/>
      <c r="B2" s="41" t="s">
        <v>8</v>
      </c>
      <c r="C2" s="42"/>
      <c r="D2" s="42"/>
      <c r="E2" s="43"/>
    </row>
    <row r="3" ht="9" customHeight="1" thickBot="1"/>
    <row r="4" spans="2:3" ht="15.75">
      <c r="B4" s="24" t="s">
        <v>2</v>
      </c>
      <c r="C4" s="25"/>
    </row>
    <row r="5" spans="2:5" ht="30">
      <c r="B5" s="5" t="s">
        <v>6</v>
      </c>
      <c r="C5" s="11">
        <v>18</v>
      </c>
      <c r="E5" s="10" t="s">
        <v>16</v>
      </c>
    </row>
    <row r="6" spans="2:5" ht="45.75" thickBot="1">
      <c r="B6" s="12" t="s">
        <v>18</v>
      </c>
      <c r="C6" s="16">
        <v>6</v>
      </c>
      <c r="E6" s="10" t="s">
        <v>15</v>
      </c>
    </row>
    <row r="7" spans="2:3" ht="5.25" customHeight="1">
      <c r="B7" s="2"/>
      <c r="C7" s="1" t="s">
        <v>3</v>
      </c>
    </row>
    <row r="8" spans="2:3" ht="15.75">
      <c r="B8" s="44" t="s">
        <v>14</v>
      </c>
      <c r="C8" s="32">
        <f>((+C6*2)+(C5*3))/3</f>
        <v>22</v>
      </c>
    </row>
    <row r="9" ht="15" hidden="1">
      <c r="C9" s="19">
        <f>26-C10</f>
        <v>24</v>
      </c>
    </row>
    <row r="10" spans="2:3" ht="30">
      <c r="B10" s="17" t="s">
        <v>17</v>
      </c>
      <c r="C10" s="18">
        <f>IF(C8&gt;20,C8-20,0)</f>
        <v>2</v>
      </c>
    </row>
    <row r="11" ht="15" hidden="1"/>
    <row r="12" spans="2:3" ht="15">
      <c r="B12" s="31" t="s">
        <v>9</v>
      </c>
      <c r="C12" s="21">
        <f>+C5+C6+C14+C15</f>
        <v>25</v>
      </c>
    </row>
    <row r="13" spans="2:3" ht="15">
      <c r="B13" s="20" t="s">
        <v>12</v>
      </c>
      <c r="C13" s="22">
        <f>+C6+C5</f>
        <v>24</v>
      </c>
    </row>
    <row r="14" spans="2:3" ht="20.25" customHeight="1" hidden="1">
      <c r="B14" s="20" t="s">
        <v>0</v>
      </c>
      <c r="C14" s="23">
        <v>1</v>
      </c>
    </row>
    <row r="15" spans="2:3" ht="23.25" customHeight="1" hidden="1">
      <c r="B15" s="20" t="str">
        <f>IF(C6&gt;0,"Otras Complementarias 1º y 2º Trimestre PONDERADO","Otras Complementarias")</f>
        <v>Otras Complementarias 1º y 2º Trimestre PONDERADO</v>
      </c>
      <c r="C15" s="22">
        <f>IF(C33&lt;0,0,C33)</f>
        <v>0</v>
      </c>
    </row>
    <row r="16" spans="2:5" ht="15">
      <c r="B16" s="20" t="s">
        <v>13</v>
      </c>
      <c r="C16" s="23">
        <f>+C14+C15</f>
        <v>1</v>
      </c>
      <c r="E16" s="10" t="s">
        <v>11</v>
      </c>
    </row>
    <row r="17" spans="2:3" ht="15">
      <c r="B17" s="33" t="s">
        <v>10</v>
      </c>
      <c r="C17" s="34">
        <f>IF(C6=0,C5+C14+C15,C5+C14+C20)</f>
        <v>22</v>
      </c>
    </row>
    <row r="18" spans="2:3" ht="15">
      <c r="B18" s="35" t="s">
        <v>12</v>
      </c>
      <c r="C18" s="36">
        <f>+C5</f>
        <v>18</v>
      </c>
    </row>
    <row r="19" spans="2:3" ht="20.25" customHeight="1" hidden="1">
      <c r="B19" s="35" t="s">
        <v>0</v>
      </c>
      <c r="C19" s="37">
        <f>+C14</f>
        <v>1</v>
      </c>
    </row>
    <row r="20" spans="2:3" ht="18.75" customHeight="1" hidden="1">
      <c r="B20" s="38" t="str">
        <f>IF(C6&gt;0,"Otras Complementarias 3º Trimestre PONDERADO"," ")</f>
        <v>Otras Complementarias 3º Trimestre PONDERADO</v>
      </c>
      <c r="C20" s="36">
        <f>IF(C33&lt;0,C34+C33+C33,C34)</f>
        <v>3</v>
      </c>
    </row>
    <row r="21" spans="2:5" ht="19.5" customHeight="1">
      <c r="B21" s="39" t="s">
        <v>20</v>
      </c>
      <c r="C21" s="37">
        <f>+C20+C19</f>
        <v>4</v>
      </c>
      <c r="E21" s="10" t="s">
        <v>11</v>
      </c>
    </row>
    <row r="22" spans="2:3" ht="30" hidden="1">
      <c r="B22" s="7" t="s">
        <v>1</v>
      </c>
      <c r="C22" s="9">
        <f>+C9+C10</f>
        <v>26</v>
      </c>
    </row>
    <row r="23" ht="3.75" customHeight="1"/>
    <row r="24" ht="33.75">
      <c r="B24" s="4" t="str">
        <f>IF(C20&lt;0,"Horario Erroneo"," ")</f>
        <v> </v>
      </c>
    </row>
    <row r="25" ht="5.25" customHeight="1"/>
    <row r="26" spans="2:3" ht="30">
      <c r="B26" s="45" t="s">
        <v>19</v>
      </c>
      <c r="C26" s="3">
        <f>+(C6*2)/3</f>
        <v>4</v>
      </c>
    </row>
    <row r="27" ht="5.25" customHeight="1"/>
    <row r="28" spans="2:3" ht="18.75">
      <c r="B28" s="26" t="s">
        <v>4</v>
      </c>
      <c r="C28" s="26"/>
    </row>
    <row r="29" ht="6.75" customHeight="1"/>
    <row r="30" ht="15" hidden="1"/>
    <row r="31" ht="15" hidden="1"/>
    <row r="32" spans="2:7" ht="90" hidden="1">
      <c r="B32" s="6" t="str">
        <f>IF(C6&gt;0,"Otras Complementarias Primer y Segundo Trimestre"," ")</f>
        <v>Otras Complementarias Primer y Segundo Trimestre</v>
      </c>
      <c r="C32" s="13">
        <f>IF(C6&gt;0,+C9-C5-C6-C14," ")</f>
        <v>-1</v>
      </c>
      <c r="F32" s="14" t="str">
        <f>IF(C7&gt;0,"Otras Complementarias Primer y Segundo Trimestre PONDERADO"," ")</f>
        <v>Otras Complementarias Primer y Segundo Trimestre PONDERADO</v>
      </c>
      <c r="G32" s="15">
        <f>IF(C32&lt;0,0,C32)</f>
        <v>0</v>
      </c>
    </row>
    <row r="33" spans="3:9" ht="15.75" hidden="1" thickBot="1">
      <c r="C33" s="8">
        <f>IF(C6&gt;0,+C9-C5-C6-C14,+C9-C8-C14)</f>
        <v>-1</v>
      </c>
      <c r="I33" s="3" t="str">
        <f>IF(C33&lt;0,"Horario Erroneo"," ")</f>
        <v>Horario Erroneo</v>
      </c>
    </row>
    <row r="34" spans="3:9" ht="15" hidden="1">
      <c r="C34" s="8">
        <f>IF(C6&gt;0,+C9-C14-C5," ")</f>
        <v>5</v>
      </c>
      <c r="F34" s="29" t="s">
        <v>7</v>
      </c>
      <c r="G34" s="30"/>
      <c r="I34" s="3" t="str">
        <f>IF(C32&lt;0,"Horario Erroneo"," ")</f>
        <v>Horario Erroneo</v>
      </c>
    </row>
    <row r="35" spans="6:7" ht="90" hidden="1">
      <c r="F35" s="14" t="str">
        <f>IF(C6&gt;0,"Otras Complementarias Primer y Segundo Trimestre PONDERADO"," ")</f>
        <v>Otras Complementarias Primer y Segundo Trimestre PONDERADO</v>
      </c>
      <c r="G35" s="15">
        <f>IF(C33&lt;0,0,C33)</f>
        <v>0</v>
      </c>
    </row>
    <row r="36" spans="6:7" ht="75" hidden="1">
      <c r="F36" s="14" t="str">
        <f>IF(C6&gt;0,"Otras Complementarias Tercer Trimestre PONDERADO"," ")</f>
        <v>Otras Complementarias Tercer Trimestre PONDERADO</v>
      </c>
      <c r="G36" s="15">
        <f>IF(C33&lt;0,C34+C33+C33,C34)</f>
        <v>3</v>
      </c>
    </row>
    <row r="37" spans="6:7" ht="16.5" hidden="1" thickBot="1">
      <c r="F37" s="27" t="s">
        <v>5</v>
      </c>
      <c r="G37" s="28"/>
    </row>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sheetData>
  <sheetProtection password="DF4C" sheet="1" objects="1" scenarios="1" selectLockedCells="1"/>
  <mergeCells count="5">
    <mergeCell ref="B4:C4"/>
    <mergeCell ref="F37:G37"/>
    <mergeCell ref="F34:G34"/>
    <mergeCell ref="B2:E2"/>
    <mergeCell ref="B28:C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INSUCAN</dc:creator>
  <cp:keywords/>
  <dc:description/>
  <cp:lastModifiedBy>INSUCAN</cp:lastModifiedBy>
  <dcterms:created xsi:type="dcterms:W3CDTF">2012-09-06T14:52:50Z</dcterms:created>
  <dcterms:modified xsi:type="dcterms:W3CDTF">2013-09-03T15:48:35Z</dcterms:modified>
  <cp:category/>
  <cp:version/>
  <cp:contentType/>
  <cp:contentStatus/>
</cp:coreProperties>
</file>