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E398F5E6-CAAA-4C18-9C29-2EF990943D34}" xr6:coauthVersionLast="46" xr6:coauthVersionMax="46" xr10:uidLastSave="{00000000-0000-0000-0000-000000000000}"/>
  <bookViews>
    <workbookView xWindow="-120" yWindow="-120" windowWidth="38640" windowHeight="1584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E20" i="1" s="1"/>
  <c r="U12" i="1"/>
  <c r="U13" i="1"/>
  <c r="U14" i="1"/>
  <c r="U15" i="1"/>
  <c r="U16" i="1"/>
  <c r="U17" i="1"/>
  <c r="U18" i="1"/>
  <c r="U19" i="1"/>
  <c r="U11" i="1"/>
  <c r="F21" i="1"/>
  <c r="E21" i="1" s="1"/>
  <c r="F27" i="1"/>
  <c r="E27" i="1" s="1"/>
  <c r="B9" i="1"/>
  <c r="B5" i="1"/>
  <c r="C11" i="1"/>
  <c r="C10" i="1"/>
  <c r="B33" i="1" s="1"/>
  <c r="B4" i="1"/>
  <c r="C22" i="1"/>
  <c r="F17" i="1"/>
  <c r="F16" i="1"/>
  <c r="F19" i="1"/>
  <c r="F18" i="1"/>
  <c r="D29" i="1"/>
  <c r="C29" i="1"/>
  <c r="F28" i="1"/>
  <c r="F15" i="1"/>
  <c r="D22" i="1"/>
  <c r="E22" i="1" l="1"/>
  <c r="C23" i="1"/>
  <c r="D23" i="1"/>
  <c r="D30" i="1"/>
  <c r="D31" i="1" s="1"/>
  <c r="C30" i="1"/>
  <c r="F22" i="1"/>
  <c r="D33" i="1" s="1"/>
  <c r="C31" i="1" l="1"/>
  <c r="F25" i="1"/>
  <c r="D25" i="1"/>
  <c r="C33" i="1"/>
  <c r="C34" i="1" s="1"/>
  <c r="E26" i="1" s="1"/>
  <c r="E29" i="1" l="1"/>
  <c r="E30" i="1" s="1"/>
  <c r="F26" i="1"/>
  <c r="F29" i="1" s="1"/>
  <c r="F30" i="1" s="1"/>
</calcChain>
</file>

<file path=xl/sharedStrings.xml><?xml version="1.0" encoding="utf-8"?>
<sst xmlns="http://schemas.openxmlformats.org/spreadsheetml/2006/main" count="56" uniqueCount="47">
  <si>
    <t>Tipo de horas</t>
  </si>
  <si>
    <t>1º Trimestre</t>
  </si>
  <si>
    <t>2º Trimestre</t>
  </si>
  <si>
    <t>3º Trimestre</t>
  </si>
  <si>
    <t>TOTAL ANUAL</t>
  </si>
  <si>
    <t>Módulos de 1º</t>
  </si>
  <si>
    <t>Horas complementarias</t>
  </si>
  <si>
    <t>Reunión de Departamento</t>
  </si>
  <si>
    <t>TOTAL COMPLEMENTARIAS</t>
  </si>
  <si>
    <t>Total de permanencia</t>
  </si>
  <si>
    <t>Horas de permanencia en 3º trimes</t>
  </si>
  <si>
    <t>HORARIO</t>
  </si>
  <si>
    <t>Horas lectivas</t>
  </si>
  <si>
    <t>TOTAL HORAS LECTIVAS</t>
  </si>
  <si>
    <t>PONDERACIÓN FORMACIÓN PROFESIONAL. SIMULADOR</t>
  </si>
  <si>
    <t>Jornada</t>
  </si>
  <si>
    <t>Parcial</t>
  </si>
  <si>
    <t>Completa</t>
  </si>
  <si>
    <t>Seleccionar lo que corresponde</t>
  </si>
  <si>
    <t>Introducir en cuadros blancos el horario asignado para comprobar si cumple la normativa.</t>
  </si>
  <si>
    <t>Módulos ponderable</t>
  </si>
  <si>
    <t>Funciones ponderables</t>
  </si>
  <si>
    <t>* Modulos o funciones ponderables = la duración semanal en cada trimestral puede variar</t>
  </si>
  <si>
    <t>Tutor</t>
  </si>
  <si>
    <t>1º Ciclo</t>
  </si>
  <si>
    <t>2º Ciclo (FCT)</t>
  </si>
  <si>
    <t>* Módulos de 2º</t>
  </si>
  <si>
    <t>* Otras funciones de consideración lectiva</t>
  </si>
  <si>
    <t>* Modulo semipresencial</t>
  </si>
  <si>
    <t>* Módulo Proyecto/Integración</t>
  </si>
  <si>
    <t>* Módulo de FCT</t>
  </si>
  <si>
    <t>* Tutoría 1º</t>
  </si>
  <si>
    <t>* Horas complementarias</t>
  </si>
  <si>
    <t xml:space="preserve">* Tutoría </t>
  </si>
  <si>
    <t>Hasta 13 alumnos y de 1 a 12 empresas</t>
  </si>
  <si>
    <t>Hasta 13 alumnos y de 13 a 27 empresas</t>
  </si>
  <si>
    <t>Hasta 13 alumnos y de 28 empresas</t>
  </si>
  <si>
    <t>De 14 a 23 alumnos y de 1 a 12 empresas</t>
  </si>
  <si>
    <t>De 14 a 23 alumnos y de 13 a 27 empresas</t>
  </si>
  <si>
    <t>De 14 a 23 alumnos y de 28 empresas</t>
  </si>
  <si>
    <t>Más de 23 alumnos y de 13 a 27 empresas</t>
  </si>
  <si>
    <t>Más de 23 alumnos y de 1 a 12 empresas</t>
  </si>
  <si>
    <t>Más de 23 alumnos y de 28 empresas</t>
  </si>
  <si>
    <t>Tutor FCT</t>
  </si>
  <si>
    <t>No tutor FCT</t>
  </si>
  <si>
    <t>No tutor</t>
  </si>
  <si>
    <t>Versión   24/03/2021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</si>
</sst>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44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Protection="1">
      <protection hidden="1"/>
    </xf>
    <xf numFmtId="0" fontId="2" fillId="4" borderId="10" xfId="0" applyFont="1" applyFill="1" applyBorder="1" applyAlignment="1" applyProtection="1">
      <alignment horizontal="center" vertical="center" wrapText="1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0" fontId="2" fillId="4" borderId="11" xfId="0" applyFont="1" applyFill="1" applyBorder="1" applyAlignment="1" applyProtection="1">
      <alignment horizontal="center" vertical="center" wrapText="1"/>
      <protection hidden="1"/>
    </xf>
    <xf numFmtId="0" fontId="2" fillId="4" borderId="10" xfId="0" applyFont="1" applyFill="1" applyBorder="1" applyProtection="1">
      <protection hidden="1"/>
    </xf>
    <xf numFmtId="0" fontId="3" fillId="4" borderId="10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Protection="1">
      <protection hidden="1"/>
    </xf>
    <xf numFmtId="0" fontId="2" fillId="2" borderId="2" xfId="0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hidden="1"/>
    </xf>
    <xf numFmtId="0" fontId="2" fillId="6" borderId="3" xfId="0" applyFont="1" applyFill="1" applyBorder="1" applyAlignment="1" applyProtection="1">
      <alignment horizontal="center"/>
      <protection hidden="1"/>
    </xf>
    <xf numFmtId="0" fontId="3" fillId="6" borderId="3" xfId="0" applyFont="1" applyFill="1" applyBorder="1" applyAlignment="1" applyProtection="1">
      <alignment horizontal="center"/>
      <protection hidden="1"/>
    </xf>
    <xf numFmtId="0" fontId="0" fillId="6" borderId="12" xfId="0" applyFill="1" applyBorder="1" applyProtection="1">
      <protection hidden="1"/>
    </xf>
    <xf numFmtId="0" fontId="3" fillId="6" borderId="2" xfId="0" applyFont="1" applyFill="1" applyBorder="1" applyAlignment="1" applyProtection="1">
      <alignment horizontal="center"/>
      <protection hidden="1"/>
    </xf>
    <xf numFmtId="0" fontId="3" fillId="6" borderId="7" xfId="0" applyFont="1" applyFill="1" applyBorder="1" applyAlignment="1" applyProtection="1">
      <alignment horizontal="center"/>
      <protection hidden="1"/>
    </xf>
    <xf numFmtId="0" fontId="3" fillId="6" borderId="8" xfId="0" applyFont="1" applyFill="1" applyBorder="1" applyAlignment="1" applyProtection="1">
      <alignment horizontal="center"/>
      <protection hidden="1"/>
    </xf>
    <xf numFmtId="0" fontId="2" fillId="6" borderId="6" xfId="0" applyFont="1" applyFill="1" applyBorder="1" applyAlignment="1" applyProtection="1">
      <alignment horizontal="left"/>
      <protection hidden="1"/>
    </xf>
    <xf numFmtId="0" fontId="2" fillId="6" borderId="22" xfId="0" applyFont="1" applyFill="1" applyBorder="1" applyAlignment="1" applyProtection="1">
      <alignment horizontal="center"/>
      <protection hidden="1"/>
    </xf>
    <xf numFmtId="0" fontId="3" fillId="6" borderId="9" xfId="0" applyFont="1" applyFill="1" applyBorder="1" applyAlignment="1" applyProtection="1">
      <alignment horizontal="center" wrapText="1"/>
      <protection hidden="1"/>
    </xf>
    <xf numFmtId="0" fontId="3" fillId="6" borderId="9" xfId="0" applyFont="1" applyFill="1" applyBorder="1" applyAlignment="1" applyProtection="1">
      <alignment horizontal="center"/>
      <protection hidden="1"/>
    </xf>
    <xf numFmtId="0" fontId="3" fillId="6" borderId="0" xfId="0" applyFont="1" applyFill="1" applyBorder="1" applyAlignment="1" applyProtection="1">
      <alignment horizontal="center" wrapText="1"/>
      <protection hidden="1"/>
    </xf>
    <xf numFmtId="0" fontId="3" fillId="6" borderId="14" xfId="0" applyFont="1" applyFill="1" applyBorder="1" applyAlignment="1" applyProtection="1">
      <alignment horizontal="center" wrapText="1"/>
      <protection hidden="1"/>
    </xf>
    <xf numFmtId="0" fontId="3" fillId="6" borderId="21" xfId="0" applyFont="1" applyFill="1" applyBorder="1" applyAlignment="1" applyProtection="1">
      <alignment horizontal="center" wrapText="1"/>
      <protection hidden="1"/>
    </xf>
    <xf numFmtId="0" fontId="3" fillId="6" borderId="0" xfId="0" applyFont="1" applyFill="1" applyBorder="1" applyAlignment="1" applyProtection="1">
      <alignment horizontal="center"/>
      <protection hidden="1"/>
    </xf>
    <xf numFmtId="0" fontId="3" fillId="6" borderId="4" xfId="0" applyFont="1" applyFill="1" applyBorder="1" applyAlignment="1" applyProtection="1">
      <alignment horizontal="center"/>
      <protection hidden="1"/>
    </xf>
    <xf numFmtId="0" fontId="3" fillId="6" borderId="23" xfId="0" applyFont="1" applyFill="1" applyBorder="1" applyAlignment="1" applyProtection="1">
      <alignment horizontal="center"/>
      <protection hidden="1"/>
    </xf>
    <xf numFmtId="0" fontId="3" fillId="6" borderId="24" xfId="0" applyFont="1" applyFill="1" applyBorder="1" applyAlignment="1" applyProtection="1">
      <alignment horizontal="center"/>
      <protection hidden="1"/>
    </xf>
    <xf numFmtId="0" fontId="2" fillId="2" borderId="25" xfId="0" applyFont="1" applyFill="1" applyBorder="1" applyAlignment="1" applyProtection="1">
      <alignment horizontal="center"/>
      <protection locked="0"/>
    </xf>
    <xf numFmtId="0" fontId="3" fillId="5" borderId="25" xfId="0" applyFont="1" applyFill="1" applyBorder="1" applyAlignment="1" applyProtection="1">
      <alignment horizontal="center"/>
      <protection hidden="1"/>
    </xf>
    <xf numFmtId="0" fontId="3" fillId="4" borderId="26" xfId="0" applyFont="1" applyFill="1" applyBorder="1" applyProtection="1">
      <protection hidden="1"/>
    </xf>
    <xf numFmtId="0" fontId="3" fillId="6" borderId="27" xfId="0" applyFont="1" applyFill="1" applyBorder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3" fillId="6" borderId="14" xfId="0" applyFont="1" applyFill="1" applyBorder="1" applyAlignment="1" applyProtection="1">
      <alignment horizontal="center"/>
      <protection hidden="1"/>
    </xf>
    <xf numFmtId="0" fontId="3" fillId="6" borderId="12" xfId="0" applyFont="1" applyFill="1" applyBorder="1" applyAlignment="1" applyProtection="1">
      <alignment horizontal="center"/>
      <protection hidden="1"/>
    </xf>
    <xf numFmtId="0" fontId="2" fillId="6" borderId="17" xfId="0" applyFont="1" applyFill="1" applyBorder="1" applyAlignment="1" applyProtection="1">
      <alignment horizontal="left"/>
      <protection hidden="1"/>
    </xf>
    <xf numFmtId="0" fontId="2" fillId="6" borderId="18" xfId="0" applyFont="1" applyFill="1" applyBorder="1" applyAlignment="1" applyProtection="1">
      <alignment horizontal="center"/>
      <protection hidden="1"/>
    </xf>
    <xf numFmtId="0" fontId="5" fillId="4" borderId="10" xfId="0" applyFont="1" applyFill="1" applyBorder="1" applyProtection="1">
      <protection hidden="1"/>
    </xf>
    <xf numFmtId="0" fontId="6" fillId="4" borderId="10" xfId="0" applyFont="1" applyFill="1" applyBorder="1" applyProtection="1">
      <protection hidden="1"/>
    </xf>
    <xf numFmtId="0" fontId="0" fillId="0" borderId="9" xfId="0" applyBorder="1" applyAlignment="1" applyProtection="1">
      <alignment horizontal="center"/>
      <protection locked="0"/>
    </xf>
    <xf numFmtId="0" fontId="7" fillId="7" borderId="0" xfId="0" applyFont="1" applyFill="1" applyProtection="1">
      <protection hidden="1"/>
    </xf>
    <xf numFmtId="0" fontId="0" fillId="9" borderId="17" xfId="0" applyFill="1" applyBorder="1" applyProtection="1">
      <protection hidden="1"/>
    </xf>
    <xf numFmtId="0" fontId="1" fillId="9" borderId="18" xfId="0" applyFont="1" applyFill="1" applyBorder="1" applyAlignment="1" applyProtection="1">
      <alignment horizontal="center" vertical="center"/>
      <protection hidden="1"/>
    </xf>
    <xf numFmtId="0" fontId="0" fillId="9" borderId="15" xfId="0" applyFill="1" applyBorder="1" applyProtection="1">
      <protection hidden="1"/>
    </xf>
    <xf numFmtId="0" fontId="0" fillId="9" borderId="16" xfId="0" applyFill="1" applyBorder="1" applyProtection="1">
      <protection hidden="1"/>
    </xf>
    <xf numFmtId="0" fontId="0" fillId="9" borderId="5" xfId="0" applyFill="1" applyBorder="1" applyProtection="1">
      <protection hidden="1"/>
    </xf>
    <xf numFmtId="0" fontId="1" fillId="9" borderId="9" xfId="0" applyFont="1" applyFill="1" applyBorder="1" applyAlignment="1" applyProtection="1">
      <alignment horizontal="center" vertical="center"/>
      <protection hidden="1"/>
    </xf>
    <xf numFmtId="0" fontId="0" fillId="9" borderId="0" xfId="0" applyFill="1" applyBorder="1" applyProtection="1">
      <protection hidden="1"/>
    </xf>
    <xf numFmtId="0" fontId="0" fillId="9" borderId="4" xfId="0" applyFill="1" applyBorder="1" applyProtection="1">
      <protection hidden="1"/>
    </xf>
    <xf numFmtId="0" fontId="2" fillId="6" borderId="2" xfId="0" applyFont="1" applyFill="1" applyBorder="1" applyAlignment="1" applyProtection="1">
      <alignment horizontal="center"/>
      <protection hidden="1"/>
    </xf>
    <xf numFmtId="0" fontId="2" fillId="6" borderId="31" xfId="0" applyFont="1" applyFill="1" applyBorder="1" applyAlignment="1" applyProtection="1">
      <alignment horizontal="center"/>
      <protection hidden="1"/>
    </xf>
    <xf numFmtId="0" fontId="2" fillId="6" borderId="34" xfId="0" applyFont="1" applyFill="1" applyBorder="1" applyAlignment="1" applyProtection="1">
      <alignment horizontal="center"/>
      <protection hidden="1"/>
    </xf>
    <xf numFmtId="0" fontId="0" fillId="7" borderId="9" xfId="0" applyFill="1" applyBorder="1" applyProtection="1">
      <protection hidden="1"/>
    </xf>
    <xf numFmtId="0" fontId="1" fillId="5" borderId="19" xfId="0" applyFont="1" applyFill="1" applyBorder="1" applyAlignment="1" applyProtection="1">
      <alignment horizontal="center" vertical="center" wrapText="1"/>
      <protection hidden="1"/>
    </xf>
    <xf numFmtId="0" fontId="1" fillId="5" borderId="13" xfId="0" applyFont="1" applyFill="1" applyBorder="1" applyAlignment="1" applyProtection="1">
      <alignment horizontal="center" vertical="center" wrapText="1"/>
      <protection hidden="1"/>
    </xf>
    <xf numFmtId="0" fontId="1" fillId="5" borderId="20" xfId="0" applyFont="1" applyFill="1" applyBorder="1" applyAlignment="1" applyProtection="1">
      <alignment horizontal="center" vertical="center" wrapText="1"/>
      <protection hidden="1"/>
    </xf>
    <xf numFmtId="0" fontId="3" fillId="6" borderId="14" xfId="0" applyFont="1" applyFill="1" applyBorder="1" applyAlignment="1" applyProtection="1">
      <alignment horizontal="center" wrapText="1"/>
      <protection hidden="1"/>
    </xf>
    <xf numFmtId="0" fontId="3" fillId="6" borderId="31" xfId="0" applyFont="1" applyFill="1" applyBorder="1" applyAlignment="1" applyProtection="1">
      <alignment horizontal="center" wrapText="1"/>
      <protection hidden="1"/>
    </xf>
    <xf numFmtId="0" fontId="3" fillId="6" borderId="32" xfId="0" applyFont="1" applyFill="1" applyBorder="1" applyAlignment="1" applyProtection="1">
      <alignment horizontal="center" wrapText="1"/>
      <protection hidden="1"/>
    </xf>
    <xf numFmtId="0" fontId="3" fillId="6" borderId="33" xfId="0" applyFont="1" applyFill="1" applyBorder="1" applyAlignment="1" applyProtection="1">
      <alignment horizontal="center" wrapText="1"/>
      <protection hidden="1"/>
    </xf>
    <xf numFmtId="0" fontId="4" fillId="8" borderId="28" xfId="0" applyFont="1" applyFill="1" applyBorder="1" applyAlignment="1" applyProtection="1">
      <alignment horizontal="center"/>
      <protection hidden="1"/>
    </xf>
    <xf numFmtId="0" fontId="4" fillId="8" borderId="29" xfId="0" applyFont="1" applyFill="1" applyBorder="1" applyAlignment="1" applyProtection="1">
      <alignment horizontal="center"/>
      <protection hidden="1"/>
    </xf>
    <xf numFmtId="0" fontId="4" fillId="8" borderId="15" xfId="0" applyFont="1" applyFill="1" applyBorder="1" applyAlignment="1" applyProtection="1">
      <alignment horizontal="center"/>
      <protection hidden="1"/>
    </xf>
    <xf numFmtId="0" fontId="4" fillId="8" borderId="16" xfId="0" applyFont="1" applyFill="1" applyBorder="1" applyAlignment="1" applyProtection="1">
      <alignment horizontal="center"/>
      <protection hidden="1"/>
    </xf>
    <xf numFmtId="0" fontId="4" fillId="9" borderId="28" xfId="0" applyFont="1" applyFill="1" applyBorder="1" applyAlignment="1" applyProtection="1">
      <alignment horizontal="center"/>
      <protection hidden="1"/>
    </xf>
    <xf numFmtId="0" fontId="4" fillId="9" borderId="29" xfId="0" applyFont="1" applyFill="1" applyBorder="1" applyAlignment="1" applyProtection="1">
      <alignment horizontal="center"/>
      <protection hidden="1"/>
    </xf>
    <xf numFmtId="0" fontId="4" fillId="9" borderId="30" xfId="0" applyFont="1" applyFill="1" applyBorder="1" applyAlignment="1" applyProtection="1">
      <alignment horizontal="center"/>
      <protection hidden="1"/>
    </xf>
    <xf numFmtId="0" fontId="2" fillId="3" borderId="19" xfId="0" applyFont="1" applyFill="1" applyBorder="1" applyAlignment="1" applyProtection="1">
      <alignment horizontal="center"/>
      <protection hidden="1"/>
    </xf>
    <xf numFmtId="0" fontId="2" fillId="3" borderId="13" xfId="0" applyFont="1" applyFill="1" applyBorder="1" applyAlignment="1" applyProtection="1">
      <alignment horizontal="center"/>
      <protection hidden="1"/>
    </xf>
    <xf numFmtId="0" fontId="2" fillId="3" borderId="20" xfId="0" applyFont="1" applyFill="1" applyBorder="1" applyAlignment="1" applyProtection="1">
      <alignment horizontal="center"/>
      <protection hidden="1"/>
    </xf>
    <xf numFmtId="0" fontId="0" fillId="5" borderId="37" xfId="0" applyFill="1" applyBorder="1" applyAlignment="1" applyProtection="1">
      <alignment horizontal="center" vertical="center"/>
      <protection hidden="1"/>
    </xf>
    <xf numFmtId="0" fontId="0" fillId="5" borderId="38" xfId="0" applyFill="1" applyBorder="1" applyAlignment="1" applyProtection="1">
      <alignment horizontal="center" vertical="center"/>
      <protection hidden="1"/>
    </xf>
    <xf numFmtId="0" fontId="0" fillId="5" borderId="39" xfId="0" applyFill="1" applyBorder="1" applyAlignment="1" applyProtection="1">
      <alignment horizontal="center" vertical="center"/>
      <protection hidden="1"/>
    </xf>
    <xf numFmtId="0" fontId="0" fillId="5" borderId="0" xfId="0" applyFill="1" applyBorder="1" applyAlignment="1" applyProtection="1">
      <alignment horizontal="center" vertical="center"/>
      <protection hidden="1"/>
    </xf>
    <xf numFmtId="0" fontId="0" fillId="5" borderId="40" xfId="0" applyFill="1" applyBorder="1" applyAlignment="1" applyProtection="1">
      <alignment horizontal="center" vertical="center"/>
      <protection hidden="1"/>
    </xf>
    <xf numFmtId="0" fontId="0" fillId="5" borderId="41" xfId="0" applyFill="1" applyBorder="1" applyAlignment="1" applyProtection="1">
      <alignment horizontal="center" vertical="center"/>
      <protection hidden="1"/>
    </xf>
    <xf numFmtId="0" fontId="0" fillId="5" borderId="42" xfId="0" applyFill="1" applyBorder="1" applyAlignment="1" applyProtection="1">
      <alignment horizontal="center" vertical="center"/>
      <protection hidden="1"/>
    </xf>
    <xf numFmtId="0" fontId="0" fillId="5" borderId="34" xfId="0" applyFill="1" applyBorder="1" applyAlignment="1" applyProtection="1">
      <alignment horizontal="center" vertical="center"/>
      <protection hidden="1"/>
    </xf>
    <xf numFmtId="0" fontId="0" fillId="5" borderId="2" xfId="0" applyFill="1" applyBorder="1" applyAlignment="1" applyProtection="1">
      <alignment horizontal="center" vertical="center"/>
      <protection hidden="1"/>
    </xf>
    <xf numFmtId="0" fontId="2" fillId="10" borderId="10" xfId="0" applyFont="1" applyFill="1" applyBorder="1" applyProtection="1">
      <protection hidden="1"/>
    </xf>
    <xf numFmtId="0" fontId="2" fillId="10" borderId="17" xfId="0" applyFont="1" applyFill="1" applyBorder="1" applyProtection="1">
      <protection hidden="1"/>
    </xf>
    <xf numFmtId="0" fontId="2" fillId="5" borderId="2" xfId="0" applyFont="1" applyFill="1" applyBorder="1" applyAlignment="1" applyProtection="1">
      <alignment horizontal="center"/>
      <protection hidden="1"/>
    </xf>
    <xf numFmtId="0" fontId="3" fillId="5" borderId="2" xfId="0" applyFont="1" applyFill="1" applyBorder="1" applyAlignment="1" applyProtection="1">
      <alignment horizontal="center"/>
      <protection hidden="1"/>
    </xf>
    <xf numFmtId="0" fontId="0" fillId="11" borderId="35" xfId="0" applyFill="1" applyBorder="1" applyAlignment="1" applyProtection="1">
      <alignment horizontal="left"/>
      <protection hidden="1"/>
    </xf>
    <xf numFmtId="0" fontId="0" fillId="11" borderId="13" xfId="0" applyFill="1" applyBorder="1" applyAlignment="1" applyProtection="1">
      <alignment horizontal="left"/>
      <protection hidden="1"/>
    </xf>
    <xf numFmtId="0" fontId="0" fillId="11" borderId="36" xfId="0" applyFill="1" applyBorder="1" applyAlignment="1" applyProtection="1">
      <alignment horizontal="left"/>
      <protection hidden="1"/>
    </xf>
    <xf numFmtId="0" fontId="5" fillId="4" borderId="43" xfId="0" applyFont="1" applyFill="1" applyBorder="1" applyProtection="1">
      <protection hidden="1"/>
    </xf>
    <xf numFmtId="0" fontId="5" fillId="4" borderId="9" xfId="0" applyFont="1" applyFill="1" applyBorder="1" applyProtection="1">
      <protection hidden="1"/>
    </xf>
    <xf numFmtId="0" fontId="0" fillId="0" borderId="35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3"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0"/>
  <sheetViews>
    <sheetView tabSelected="1" workbookViewId="0">
      <selection activeCell="C26" sqref="C26"/>
    </sheetView>
  </sheetViews>
  <sheetFormatPr baseColWidth="10" defaultRowHeight="15" x14ac:dyDescent="0.25"/>
  <cols>
    <col min="1" max="1" width="5" style="1" customWidth="1"/>
    <col min="2" max="2" width="41.140625" style="1" bestFit="1" customWidth="1"/>
    <col min="3" max="3" width="13.140625" style="1" bestFit="1" customWidth="1"/>
    <col min="4" max="4" width="11" style="1" customWidth="1"/>
    <col min="5" max="5" width="9.5703125" style="1" bestFit="1" customWidth="1"/>
    <col min="6" max="6" width="10.7109375" style="1" bestFit="1" customWidth="1"/>
    <col min="7" max="7" width="21.85546875" style="1" bestFit="1" customWidth="1"/>
    <col min="8" max="8" width="11.42578125" style="1"/>
    <col min="9" max="13" width="0" style="1" hidden="1" customWidth="1"/>
    <col min="14" max="14" width="9.5703125" style="1" hidden="1" customWidth="1"/>
    <col min="15" max="15" width="3" style="1" hidden="1" customWidth="1"/>
    <col min="16" max="18" width="0" style="1" hidden="1" customWidth="1"/>
    <col min="19" max="19" width="35.28515625" style="1" hidden="1" customWidth="1"/>
    <col min="20" max="21" width="0" style="1" hidden="1" customWidth="1"/>
    <col min="22" max="16384" width="11.42578125" style="1"/>
  </cols>
  <sheetData>
    <row r="1" spans="1:21" ht="15.75" thickBot="1" x14ac:dyDescent="0.3">
      <c r="A1" s="31"/>
      <c r="B1" s="31"/>
      <c r="C1" s="31"/>
      <c r="D1" s="31"/>
      <c r="E1" s="31"/>
      <c r="F1" s="31"/>
      <c r="G1" s="31"/>
      <c r="H1" s="31"/>
      <c r="I1" s="31"/>
    </row>
    <row r="2" spans="1:21" ht="19.5" thickBot="1" x14ac:dyDescent="0.35">
      <c r="A2" s="31"/>
      <c r="B2" s="59" t="s">
        <v>14</v>
      </c>
      <c r="C2" s="60"/>
      <c r="D2" s="61"/>
      <c r="E2" s="61"/>
      <c r="F2" s="62"/>
      <c r="G2" s="31"/>
      <c r="H2" s="31"/>
      <c r="I2" s="31"/>
    </row>
    <row r="3" spans="1:21" ht="15.75" x14ac:dyDescent="0.25">
      <c r="A3" s="31"/>
      <c r="B3" s="36" t="s">
        <v>15</v>
      </c>
      <c r="C3" s="38" t="s">
        <v>17</v>
      </c>
      <c r="D3" s="69" t="s">
        <v>18</v>
      </c>
      <c r="E3" s="70"/>
      <c r="F3" s="73"/>
      <c r="G3" s="31"/>
      <c r="H3" s="31"/>
      <c r="I3" s="31"/>
    </row>
    <row r="4" spans="1:21" ht="15.75" x14ac:dyDescent="0.25">
      <c r="A4" s="31"/>
      <c r="B4" s="37" t="str">
        <f>IF(C3="Parcial","Horas lectivas del nombramiento","")</f>
        <v/>
      </c>
      <c r="C4" s="38"/>
      <c r="D4" s="71"/>
      <c r="E4" s="72"/>
      <c r="F4" s="74"/>
      <c r="G4" s="31"/>
      <c r="H4" s="31"/>
      <c r="I4" s="31"/>
    </row>
    <row r="5" spans="1:21" ht="15.75" x14ac:dyDescent="0.25">
      <c r="A5" s="31"/>
      <c r="B5" s="37" t="str">
        <f>IF(C3="Parcial","Horas complementarias del nombramiento","")</f>
        <v/>
      </c>
      <c r="C5" s="38"/>
      <c r="D5" s="71"/>
      <c r="E5" s="72"/>
      <c r="F5" s="74"/>
      <c r="G5" s="31"/>
      <c r="H5" s="31"/>
      <c r="I5" s="31"/>
    </row>
    <row r="6" spans="1:21" ht="15.75" x14ac:dyDescent="0.25">
      <c r="A6" s="31"/>
      <c r="B6" s="85" t="s">
        <v>23</v>
      </c>
      <c r="C6" s="38" t="s">
        <v>24</v>
      </c>
      <c r="D6" s="75"/>
      <c r="E6" s="76"/>
      <c r="F6" s="77"/>
      <c r="G6" s="31"/>
      <c r="H6" s="31"/>
      <c r="I6" s="31"/>
    </row>
    <row r="7" spans="1:21" ht="15.75" x14ac:dyDescent="0.25">
      <c r="A7" s="31"/>
      <c r="B7" s="86" t="s">
        <v>43</v>
      </c>
      <c r="C7" s="87" t="s">
        <v>44</v>
      </c>
      <c r="D7" s="88"/>
      <c r="E7" s="88"/>
      <c r="F7" s="89"/>
      <c r="G7" s="31"/>
      <c r="H7" s="31"/>
      <c r="I7" s="31"/>
    </row>
    <row r="8" spans="1:21" ht="15.75" thickBot="1" x14ac:dyDescent="0.3">
      <c r="A8" s="31"/>
      <c r="B8" s="31"/>
      <c r="C8" s="31"/>
      <c r="D8" s="31"/>
      <c r="E8" s="31"/>
      <c r="F8" s="31"/>
      <c r="G8" s="31"/>
      <c r="H8" s="31"/>
      <c r="I8" s="31"/>
      <c r="N8" s="1" t="s">
        <v>17</v>
      </c>
      <c r="O8" s="1">
        <v>1</v>
      </c>
      <c r="Q8" s="1" t="s">
        <v>45</v>
      </c>
    </row>
    <row r="9" spans="1:21" ht="19.5" thickBot="1" x14ac:dyDescent="0.35">
      <c r="A9" s="31"/>
      <c r="B9" s="63" t="str">
        <f>IF(C3="Completa","JORNADA COMPLETA","JORNADA PARCIAL")</f>
        <v>JORNADA COMPLETA</v>
      </c>
      <c r="C9" s="64"/>
      <c r="D9" s="64"/>
      <c r="E9" s="64"/>
      <c r="F9" s="65"/>
      <c r="G9" s="31"/>
      <c r="H9" s="31"/>
      <c r="I9" s="31"/>
      <c r="N9" s="1" t="s">
        <v>16</v>
      </c>
      <c r="O9" s="1">
        <v>2</v>
      </c>
      <c r="Q9" s="1" t="s">
        <v>24</v>
      </c>
    </row>
    <row r="10" spans="1:21" x14ac:dyDescent="0.25">
      <c r="A10" s="31"/>
      <c r="B10" s="40" t="s">
        <v>12</v>
      </c>
      <c r="C10" s="41">
        <f>IF(C3="Completa",18,C4)</f>
        <v>18</v>
      </c>
      <c r="D10" s="42"/>
      <c r="E10" s="42"/>
      <c r="F10" s="43"/>
      <c r="G10" s="31"/>
      <c r="H10" s="31"/>
      <c r="I10" s="31"/>
      <c r="O10" s="1">
        <v>3</v>
      </c>
      <c r="Q10" s="1" t="s">
        <v>25</v>
      </c>
      <c r="S10" s="1" t="s">
        <v>44</v>
      </c>
    </row>
    <row r="11" spans="1:21" x14ac:dyDescent="0.25">
      <c r="A11" s="31"/>
      <c r="B11" s="44" t="s">
        <v>6</v>
      </c>
      <c r="C11" s="45">
        <f>IF(C3="Completa",6,C5)</f>
        <v>6</v>
      </c>
      <c r="D11" s="46"/>
      <c r="E11" s="46"/>
      <c r="F11" s="47"/>
      <c r="G11" s="31"/>
      <c r="H11" s="31"/>
      <c r="I11" s="31"/>
      <c r="O11" s="1">
        <v>4</v>
      </c>
      <c r="S11" s="1" t="s">
        <v>34</v>
      </c>
      <c r="T11" s="1">
        <v>2</v>
      </c>
      <c r="U11" s="1">
        <f>+T11*3</f>
        <v>6</v>
      </c>
    </row>
    <row r="12" spans="1:21" x14ac:dyDescent="0.25">
      <c r="A12" s="31"/>
      <c r="B12" s="52" t="s">
        <v>19</v>
      </c>
      <c r="C12" s="53"/>
      <c r="D12" s="53"/>
      <c r="E12" s="53"/>
      <c r="F12" s="54"/>
      <c r="G12" s="31"/>
      <c r="H12" s="31"/>
      <c r="I12" s="31"/>
      <c r="O12" s="1">
        <v>5</v>
      </c>
      <c r="S12" s="1" t="s">
        <v>35</v>
      </c>
      <c r="T12" s="1">
        <v>3</v>
      </c>
      <c r="U12" s="1">
        <f t="shared" ref="U12:U19" si="0">+T12*3</f>
        <v>9</v>
      </c>
    </row>
    <row r="13" spans="1:21" x14ac:dyDescent="0.25">
      <c r="A13" s="31"/>
      <c r="B13" s="66" t="s">
        <v>11</v>
      </c>
      <c r="C13" s="67"/>
      <c r="D13" s="67"/>
      <c r="E13" s="67"/>
      <c r="F13" s="68"/>
      <c r="G13" s="31"/>
      <c r="H13" s="31"/>
      <c r="I13" s="31"/>
      <c r="O13" s="1">
        <v>6</v>
      </c>
      <c r="S13" s="1" t="s">
        <v>36</v>
      </c>
      <c r="T13" s="1">
        <v>4</v>
      </c>
      <c r="U13" s="1">
        <f t="shared" si="0"/>
        <v>12</v>
      </c>
    </row>
    <row r="14" spans="1:21" ht="30" x14ac:dyDescent="0.25">
      <c r="A14" s="31"/>
      <c r="B14" s="2" t="s">
        <v>0</v>
      </c>
      <c r="C14" s="3" t="s">
        <v>1</v>
      </c>
      <c r="D14" s="3" t="s">
        <v>2</v>
      </c>
      <c r="E14" s="3" t="s">
        <v>3</v>
      </c>
      <c r="F14" s="4" t="s">
        <v>4</v>
      </c>
      <c r="G14" s="31"/>
      <c r="H14" s="31"/>
      <c r="I14" s="31"/>
      <c r="O14" s="1">
        <v>7</v>
      </c>
      <c r="S14" s="1" t="s">
        <v>37</v>
      </c>
      <c r="T14" s="1">
        <v>3</v>
      </c>
      <c r="U14" s="1">
        <f t="shared" si="0"/>
        <v>9</v>
      </c>
    </row>
    <row r="15" spans="1:21" x14ac:dyDescent="0.25">
      <c r="A15" s="31"/>
      <c r="B15" s="5" t="s">
        <v>5</v>
      </c>
      <c r="C15" s="8">
        <v>9</v>
      </c>
      <c r="D15" s="8">
        <v>9</v>
      </c>
      <c r="E15" s="8">
        <v>9</v>
      </c>
      <c r="F15" s="10">
        <f>SUM(C15:E15)</f>
        <v>27</v>
      </c>
      <c r="G15" s="31"/>
      <c r="H15" s="31"/>
      <c r="I15" s="31"/>
      <c r="O15" s="1">
        <v>8</v>
      </c>
      <c r="S15" s="1" t="s">
        <v>38</v>
      </c>
      <c r="T15" s="1">
        <v>4</v>
      </c>
      <c r="U15" s="1">
        <f t="shared" si="0"/>
        <v>12</v>
      </c>
    </row>
    <row r="16" spans="1:21" x14ac:dyDescent="0.25">
      <c r="A16" s="31"/>
      <c r="B16" s="78" t="s">
        <v>26</v>
      </c>
      <c r="C16" s="8">
        <v>12</v>
      </c>
      <c r="D16" s="8">
        <v>12</v>
      </c>
      <c r="E16" s="90">
        <v>0</v>
      </c>
      <c r="F16" s="50">
        <f t="shared" ref="F16:F20" si="1">SUM(C16:E16)</f>
        <v>24</v>
      </c>
      <c r="G16" s="51" t="s">
        <v>20</v>
      </c>
      <c r="H16" s="31"/>
      <c r="I16" s="31"/>
      <c r="O16" s="1">
        <v>9</v>
      </c>
      <c r="S16" s="1" t="s">
        <v>39</v>
      </c>
      <c r="T16" s="1">
        <v>5</v>
      </c>
      <c r="U16" s="1">
        <f t="shared" si="0"/>
        <v>15</v>
      </c>
    </row>
    <row r="17" spans="1:21" x14ac:dyDescent="0.25">
      <c r="A17" s="31"/>
      <c r="B17" s="78" t="s">
        <v>27</v>
      </c>
      <c r="C17" s="8"/>
      <c r="D17" s="8"/>
      <c r="E17" s="8"/>
      <c r="F17" s="50">
        <f t="shared" si="1"/>
        <v>0</v>
      </c>
      <c r="G17" s="51" t="s">
        <v>20</v>
      </c>
      <c r="H17" s="31"/>
      <c r="I17" s="31"/>
      <c r="O17" s="1">
        <v>10</v>
      </c>
      <c r="S17" s="1" t="s">
        <v>41</v>
      </c>
      <c r="T17" s="1">
        <v>4</v>
      </c>
      <c r="U17" s="1">
        <f t="shared" si="0"/>
        <v>12</v>
      </c>
    </row>
    <row r="18" spans="1:21" x14ac:dyDescent="0.25">
      <c r="A18" s="31"/>
      <c r="B18" s="78" t="s">
        <v>28</v>
      </c>
      <c r="C18" s="8"/>
      <c r="D18" s="8"/>
      <c r="E18" s="8"/>
      <c r="F18" s="50">
        <f>SUM(C18:E18)</f>
        <v>0</v>
      </c>
      <c r="G18" s="51" t="s">
        <v>20</v>
      </c>
      <c r="H18" s="31"/>
      <c r="I18" s="31"/>
      <c r="O18" s="1">
        <v>11</v>
      </c>
      <c r="S18" s="1" t="s">
        <v>40</v>
      </c>
      <c r="T18" s="1">
        <v>5</v>
      </c>
      <c r="U18" s="1">
        <f t="shared" si="0"/>
        <v>15</v>
      </c>
    </row>
    <row r="19" spans="1:21" x14ac:dyDescent="0.25">
      <c r="A19" s="31"/>
      <c r="B19" s="78" t="s">
        <v>29</v>
      </c>
      <c r="C19" s="8"/>
      <c r="D19" s="8"/>
      <c r="E19" s="8"/>
      <c r="F19" s="50">
        <f t="shared" si="1"/>
        <v>0</v>
      </c>
      <c r="G19" s="51" t="s">
        <v>20</v>
      </c>
      <c r="H19" s="31"/>
      <c r="I19" s="31"/>
      <c r="O19" s="1">
        <v>12</v>
      </c>
      <c r="S19" s="1" t="s">
        <v>42</v>
      </c>
      <c r="T19" s="1">
        <v>6</v>
      </c>
      <c r="U19" s="1">
        <f t="shared" si="0"/>
        <v>18</v>
      </c>
    </row>
    <row r="20" spans="1:21" x14ac:dyDescent="0.25">
      <c r="A20" s="31"/>
      <c r="B20" s="78" t="s">
        <v>30</v>
      </c>
      <c r="C20" s="8"/>
      <c r="D20" s="8"/>
      <c r="E20" s="80">
        <f>+F20-C20-D20</f>
        <v>0</v>
      </c>
      <c r="F20" s="50">
        <f>IF(C7=S11,U11,IF(C7=S12,U12,IF(C7=S13,U13,IF(C7=S14,U14,IF(C7=S15,U15,IF(C7=S16,U16,IF(C7=S17,U17,IF(C7=S18,U18,IF(C7=S19,U19,0)))))))))</f>
        <v>0</v>
      </c>
      <c r="G20" s="51" t="s">
        <v>20</v>
      </c>
      <c r="H20" s="31"/>
      <c r="I20" s="31"/>
      <c r="O20" s="1">
        <v>13</v>
      </c>
    </row>
    <row r="21" spans="1:21" x14ac:dyDescent="0.25">
      <c r="A21" s="31"/>
      <c r="B21" s="78" t="s">
        <v>31</v>
      </c>
      <c r="C21" s="8">
        <v>1</v>
      </c>
      <c r="D21" s="8">
        <v>1</v>
      </c>
      <c r="E21" s="81">
        <f>+F21-C21-D21</f>
        <v>1</v>
      </c>
      <c r="F21" s="50">
        <f>IF(C6=Q9,3,0)</f>
        <v>3</v>
      </c>
      <c r="G21" s="51" t="s">
        <v>20</v>
      </c>
      <c r="H21" s="31"/>
      <c r="I21" s="31"/>
      <c r="O21" s="1">
        <v>14</v>
      </c>
    </row>
    <row r="22" spans="1:21" x14ac:dyDescent="0.25">
      <c r="A22" s="31"/>
      <c r="B22" s="6" t="s">
        <v>13</v>
      </c>
      <c r="C22" s="13">
        <f>SUM(C15:C21)</f>
        <v>22</v>
      </c>
      <c r="D22" s="13">
        <f>SUM(D15:D21)</f>
        <v>22</v>
      </c>
      <c r="E22" s="13">
        <f>SUM(E15:E21)</f>
        <v>10</v>
      </c>
      <c r="F22" s="11">
        <f>SUM(F15:F21)</f>
        <v>54</v>
      </c>
      <c r="G22" s="31"/>
      <c r="H22" s="31"/>
      <c r="I22" s="31"/>
      <c r="O22" s="1">
        <v>15</v>
      </c>
    </row>
    <row r="23" spans="1:21" ht="30" customHeight="1" thickBot="1" x14ac:dyDescent="0.3">
      <c r="A23" s="31"/>
      <c r="B23" s="12"/>
      <c r="C23" s="18" t="str">
        <f>IF(C22&gt;C10+C11-1,"HORARIO IRREGULAR","")</f>
        <v/>
      </c>
      <c r="D23" s="18" t="str">
        <f>IF(D22&gt;C10+C11-1,"HORARIO IRREGULAR","")</f>
        <v/>
      </c>
      <c r="E23" s="19"/>
      <c r="F23" s="22"/>
      <c r="G23" s="31"/>
      <c r="H23" s="31"/>
      <c r="I23" s="31"/>
      <c r="O23" s="1">
        <v>16</v>
      </c>
    </row>
    <row r="24" spans="1:21" hidden="1" x14ac:dyDescent="0.25">
      <c r="A24" s="31"/>
      <c r="B24" s="12"/>
      <c r="C24" s="20"/>
      <c r="D24" s="21"/>
      <c r="E24" s="32"/>
      <c r="F24" s="22"/>
      <c r="G24" s="31"/>
      <c r="H24" s="31"/>
      <c r="I24" s="31"/>
      <c r="O24" s="1">
        <v>17</v>
      </c>
    </row>
    <row r="25" spans="1:21" ht="15.75" hidden="1" thickBot="1" x14ac:dyDescent="0.3">
      <c r="A25" s="31"/>
      <c r="B25" s="12"/>
      <c r="C25" s="20"/>
      <c r="D25" s="55" t="str">
        <f>IF((+F22-(C10*3))&gt;0,"Horas a compensar","")</f>
        <v/>
      </c>
      <c r="E25" s="55"/>
      <c r="F25" s="22" t="str">
        <f>IF((+F22-(C10*3))&gt;0,(+F22-(C10*3)),"")</f>
        <v/>
      </c>
      <c r="G25" s="31"/>
      <c r="H25" s="31"/>
      <c r="I25" s="31"/>
      <c r="O25" s="1">
        <v>18</v>
      </c>
    </row>
    <row r="26" spans="1:21" x14ac:dyDescent="0.25">
      <c r="A26" s="31"/>
      <c r="B26" s="79" t="s">
        <v>32</v>
      </c>
      <c r="C26" s="27"/>
      <c r="D26" s="27"/>
      <c r="E26" s="28">
        <f>+C34-E22-E27-E28-(C30-C10-C11)-(D30-C10-C11)</f>
        <v>9</v>
      </c>
      <c r="F26" s="49">
        <f>SUM(C26:E26)</f>
        <v>9</v>
      </c>
      <c r="G26" s="51" t="s">
        <v>21</v>
      </c>
      <c r="H26" s="31"/>
      <c r="I26" s="31"/>
      <c r="O26" s="1">
        <v>19</v>
      </c>
    </row>
    <row r="27" spans="1:21" x14ac:dyDescent="0.25">
      <c r="A27" s="31"/>
      <c r="B27" s="78" t="s">
        <v>33</v>
      </c>
      <c r="C27" s="8">
        <v>1</v>
      </c>
      <c r="D27" s="8">
        <v>1</v>
      </c>
      <c r="E27" s="81">
        <f>+F27-C27-D27</f>
        <v>4</v>
      </c>
      <c r="F27" s="50">
        <f>IF(OR(C6=Q9,C6=Q10),6,0)</f>
        <v>6</v>
      </c>
      <c r="G27" s="51" t="s">
        <v>21</v>
      </c>
      <c r="H27" s="31"/>
      <c r="I27" s="31"/>
      <c r="O27" s="1">
        <v>20</v>
      </c>
    </row>
    <row r="28" spans="1:21" x14ac:dyDescent="0.25">
      <c r="A28" s="31"/>
      <c r="B28" s="5" t="s">
        <v>7</v>
      </c>
      <c r="C28" s="48">
        <v>1</v>
      </c>
      <c r="D28" s="48">
        <v>1</v>
      </c>
      <c r="E28" s="48">
        <v>1</v>
      </c>
      <c r="F28" s="10">
        <f t="shared" ref="F28" si="2">SUM(C28:E28)</f>
        <v>3</v>
      </c>
      <c r="G28" s="31"/>
      <c r="H28" s="31"/>
      <c r="I28" s="31"/>
      <c r="O28" s="1">
        <v>21</v>
      </c>
    </row>
    <row r="29" spans="1:21" ht="15.75" thickBot="1" x14ac:dyDescent="0.3">
      <c r="A29" s="31"/>
      <c r="B29" s="29" t="s">
        <v>8</v>
      </c>
      <c r="C29" s="30">
        <f>SUM(C26:C28)</f>
        <v>2</v>
      </c>
      <c r="D29" s="30">
        <f t="shared" ref="D29:F29" si="3">SUM(D26:D28)</f>
        <v>2</v>
      </c>
      <c r="E29" s="30">
        <f>SUM(E26:E28)</f>
        <v>14</v>
      </c>
      <c r="F29" s="26">
        <f t="shared" si="3"/>
        <v>18</v>
      </c>
      <c r="G29" s="31"/>
      <c r="H29" s="31"/>
      <c r="I29" s="31"/>
      <c r="O29" s="1">
        <v>22</v>
      </c>
    </row>
    <row r="30" spans="1:21" ht="15.75" thickBot="1" x14ac:dyDescent="0.3">
      <c r="A30" s="31"/>
      <c r="B30" s="7" t="s">
        <v>9</v>
      </c>
      <c r="C30" s="14">
        <f>+C22+C29</f>
        <v>24</v>
      </c>
      <c r="D30" s="14">
        <f>+D22+D29</f>
        <v>24</v>
      </c>
      <c r="E30" s="14">
        <f>+E22+E29</f>
        <v>24</v>
      </c>
      <c r="F30" s="15">
        <f>+F22+F29</f>
        <v>72</v>
      </c>
      <c r="G30" s="31"/>
      <c r="H30" s="31"/>
      <c r="I30" s="31"/>
      <c r="O30" s="1">
        <v>23</v>
      </c>
    </row>
    <row r="31" spans="1:21" ht="30.75" customHeight="1" x14ac:dyDescent="0.25">
      <c r="A31" s="31"/>
      <c r="B31" s="12"/>
      <c r="C31" s="18" t="str">
        <f>IF(C30&gt;C10+C11,"HORARIO IRREGULAR","")</f>
        <v/>
      </c>
      <c r="D31" s="18" t="str">
        <f>IF(D30&gt;C10+C11,"HORARIO IRREGULAR","")</f>
        <v/>
      </c>
      <c r="E31" s="23"/>
      <c r="F31" s="24"/>
      <c r="G31" s="31"/>
      <c r="H31" s="31"/>
      <c r="I31" s="31"/>
    </row>
    <row r="32" spans="1:21" ht="3" customHeight="1" thickBot="1" x14ac:dyDescent="0.3">
      <c r="A32" s="31"/>
      <c r="B32" s="33"/>
      <c r="C32" s="23"/>
      <c r="D32" s="23"/>
      <c r="E32" s="23"/>
      <c r="F32" s="24"/>
      <c r="G32" s="31"/>
      <c r="H32" s="31"/>
      <c r="I32" s="31"/>
    </row>
    <row r="33" spans="1:9" x14ac:dyDescent="0.25">
      <c r="A33" s="31"/>
      <c r="B33" s="34" t="str">
        <f>CONCATENATE("Horas que pasan de ",C10*3)</f>
        <v>Horas que pasan de 54</v>
      </c>
      <c r="C33" s="35">
        <f>IF(F22&gt;C10*3,F22-(C10*3),0)</f>
        <v>0</v>
      </c>
      <c r="D33" s="56" t="str">
        <f>IF(F22&gt;C10*3,"Número horas a compensar ","")</f>
        <v/>
      </c>
      <c r="E33" s="57"/>
      <c r="F33" s="58"/>
      <c r="G33" s="31"/>
      <c r="H33" s="31"/>
      <c r="I33" s="31"/>
    </row>
    <row r="34" spans="1:9" ht="15.75" thickBot="1" x14ac:dyDescent="0.3">
      <c r="A34" s="31"/>
      <c r="B34" s="16" t="s">
        <v>10</v>
      </c>
      <c r="C34" s="17">
        <f>IF(C33&gt;0,C10+C11-C33,C10+C11)</f>
        <v>24</v>
      </c>
      <c r="D34" s="25"/>
      <c r="E34" s="25"/>
      <c r="F34" s="26"/>
      <c r="G34" s="31"/>
      <c r="H34" s="31"/>
      <c r="I34" s="31"/>
    </row>
    <row r="35" spans="1:9" x14ac:dyDescent="0.25">
      <c r="A35" s="31"/>
      <c r="B35" s="31"/>
      <c r="C35" s="31"/>
      <c r="D35" s="31"/>
      <c r="E35" s="39" t="s">
        <v>46</v>
      </c>
      <c r="F35" s="39"/>
      <c r="G35" s="31"/>
      <c r="H35" s="31"/>
      <c r="I35" s="31"/>
    </row>
    <row r="36" spans="1:9" x14ac:dyDescent="0.25">
      <c r="A36" s="31"/>
      <c r="B36" s="82" t="s">
        <v>22</v>
      </c>
      <c r="C36" s="83"/>
      <c r="D36" s="83"/>
      <c r="E36" s="83"/>
      <c r="F36" s="84"/>
      <c r="G36" s="31"/>
      <c r="H36" s="31"/>
      <c r="I36" s="31"/>
    </row>
    <row r="37" spans="1:9" x14ac:dyDescent="0.25">
      <c r="A37" s="31"/>
      <c r="B37" s="31"/>
      <c r="C37" s="31"/>
      <c r="D37" s="31"/>
      <c r="E37" s="31"/>
      <c r="F37" s="31"/>
      <c r="G37" s="9"/>
      <c r="H37" s="31"/>
      <c r="I37" s="31"/>
    </row>
    <row r="38" spans="1:9" x14ac:dyDescent="0.25">
      <c r="A38" s="31"/>
      <c r="B38" s="31"/>
      <c r="C38" s="31"/>
      <c r="D38" s="31"/>
      <c r="E38" s="31"/>
      <c r="F38" s="31"/>
      <c r="G38" s="31"/>
      <c r="H38" s="31"/>
      <c r="I38" s="31"/>
    </row>
    <row r="39" spans="1:9" x14ac:dyDescent="0.25">
      <c r="A39" s="31"/>
      <c r="B39" s="31"/>
      <c r="C39" s="31"/>
      <c r="D39" s="31"/>
      <c r="E39" s="31"/>
      <c r="F39" s="31"/>
      <c r="G39" s="31"/>
      <c r="H39" s="31"/>
      <c r="I39" s="31"/>
    </row>
    <row r="40" spans="1:9" x14ac:dyDescent="0.25">
      <c r="A40" s="31"/>
      <c r="B40" s="31"/>
      <c r="C40" s="31"/>
      <c r="D40" s="31"/>
      <c r="E40" s="31"/>
      <c r="F40" s="31"/>
      <c r="G40" s="31"/>
      <c r="H40" s="31"/>
    </row>
  </sheetData>
  <sheetProtection algorithmName="SHA-512" hashValue="JtiZrz5l+gShAjZ4JSab9ntqAieIdMMExp3jQK5AlgbvhCX1g+ipQV7vHsGkOjlXzSiMg5SPwB56A0V2JbmsKw==" saltValue="I60imol6hBzf2Z+T9FUq4Q==" spinCount="100000" sheet="1" objects="1" scenarios="1" selectLockedCells="1"/>
  <mergeCells count="8">
    <mergeCell ref="B12:F12"/>
    <mergeCell ref="D25:E25"/>
    <mergeCell ref="D33:F33"/>
    <mergeCell ref="B2:F2"/>
    <mergeCell ref="B9:F9"/>
    <mergeCell ref="B13:F13"/>
    <mergeCell ref="D3:F6"/>
    <mergeCell ref="C7:F7"/>
  </mergeCells>
  <conditionalFormatting sqref="C31:D31 C23:D25">
    <cfRule type="containsText" dxfId="2" priority="15" operator="containsText" text="HORARIO IRREGULAR">
      <formula>NOT(ISERROR(SEARCH("HORARIO IRREGULAR",C23)))</formula>
    </cfRule>
  </conditionalFormatting>
  <conditionalFormatting sqref="D33 F23:F24">
    <cfRule type="containsText" dxfId="1" priority="14" operator="containsText" text="Horario a compensar">
      <formula>NOT(ISERROR(SEARCH("Horario a compensar",D23)))</formula>
    </cfRule>
  </conditionalFormatting>
  <conditionalFormatting sqref="D25:F25">
    <cfRule type="containsText" dxfId="0" priority="10" operator="containsText" text="Horas a compensar">
      <formula>NOT(ISERROR(SEARCH("Horas a compensar",D25)))</formula>
    </cfRule>
  </conditionalFormatting>
  <dataValidations count="5">
    <dataValidation type="list" allowBlank="1" showInputMessage="1" showErrorMessage="1" sqref="C3" xr:uid="{C9B47637-E645-4686-A38F-1461A152EA92}">
      <formula1>$N$8:$N$9</formula1>
    </dataValidation>
    <dataValidation type="list" allowBlank="1" showInputMessage="1" showErrorMessage="1" sqref="C4" xr:uid="{EDCAAC02-48C1-4FE3-91CF-796E01592DDD}">
      <formula1>$O$8:$O$30</formula1>
    </dataValidation>
    <dataValidation type="list" allowBlank="1" showInputMessage="1" showErrorMessage="1" sqref="C5" xr:uid="{8E0AE845-FFA7-4A39-9248-3F3F87311FA5}">
      <formula1>$O$8:$O$13</formula1>
    </dataValidation>
    <dataValidation type="list" allowBlank="1" showInputMessage="1" showErrorMessage="1" sqref="C6" xr:uid="{AD7278AC-3E3A-4774-A292-487522AC2E81}">
      <formula1>$Q$8:$Q$10</formula1>
    </dataValidation>
    <dataValidation type="list" allowBlank="1" showInputMessage="1" showErrorMessage="1" sqref="C7:F7" xr:uid="{5CFA7847-02F5-46C2-AC7E-F5217F3DF29E}">
      <formula1>$S$10:$S$19</formula1>
    </dataValidation>
  </dataValidations>
  <pageMargins left="0.7" right="0.7" top="0.75" bottom="0.75" header="0.3" footer="0.3"/>
  <pageSetup paperSize="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DOCENTES DE CANARIAS-INSUCAN - CSIF</dc:creator>
  <cp:lastModifiedBy>José Ángel</cp:lastModifiedBy>
  <dcterms:created xsi:type="dcterms:W3CDTF">2018-10-02T18:31:02Z</dcterms:created>
  <dcterms:modified xsi:type="dcterms:W3CDTF">2021-03-24T01:08:30Z</dcterms:modified>
</cp:coreProperties>
</file>